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65" windowWidth="14805" windowHeight="7050" tabRatio="826"/>
  </bookViews>
  <sheets>
    <sheet name="Учебный план" sheetId="12" r:id="rId1"/>
    <sheet name="Самостоятельная работа" sheetId="3" r:id="rId2"/>
    <sheet name="Вариативная часть" sheetId="7" r:id="rId3"/>
    <sheet name="ФГОС-3" sheetId="8" r:id="rId4"/>
    <sheet name="Пояснительная записка" sheetId="10" r:id="rId5"/>
  </sheets>
  <calcPr calcId="125725"/>
</workbook>
</file>

<file path=xl/calcChain.xml><?xml version="1.0" encoding="utf-8"?>
<calcChain xmlns="http://schemas.openxmlformats.org/spreadsheetml/2006/main">
  <c r="BD169" i="12"/>
  <c r="AR156" l="1"/>
  <c r="H60" i="7" l="1"/>
  <c r="H45"/>
  <c r="H42"/>
  <c r="BJ119" i="12" l="1"/>
  <c r="BJ118" s="1"/>
  <c r="AO119" l="1"/>
  <c r="AO118" s="1"/>
  <c r="AV139" i="3" l="1"/>
  <c r="AV140" s="1"/>
  <c r="AU139"/>
  <c r="AU140" s="1"/>
  <c r="AT139"/>
  <c r="AT140" s="1"/>
  <c r="AS139"/>
  <c r="AS140" s="1"/>
  <c r="AR139"/>
  <c r="AR140" s="1"/>
  <c r="AQ139"/>
  <c r="AQ140" s="1"/>
  <c r="AP139"/>
  <c r="AP140" s="1"/>
  <c r="AO139"/>
  <c r="AO140" s="1"/>
  <c r="AL139"/>
  <c r="AL140" s="1"/>
  <c r="AK139"/>
  <c r="AK140" s="1"/>
  <c r="AJ139"/>
  <c r="AJ140" s="1"/>
  <c r="AI139"/>
  <c r="AI140" s="1"/>
  <c r="AH139"/>
  <c r="AH140" s="1"/>
  <c r="AG139"/>
  <c r="AG140" s="1"/>
  <c r="AF139"/>
  <c r="AF140" s="1"/>
  <c r="AE139"/>
  <c r="AE140" s="1"/>
  <c r="AD139"/>
  <c r="AD140" s="1"/>
  <c r="AC139"/>
  <c r="AC140" s="1"/>
  <c r="AB139"/>
  <c r="AB140" s="1"/>
  <c r="AA139"/>
  <c r="AA140" s="1"/>
  <c r="Z139"/>
  <c r="Z140" s="1"/>
  <c r="W139"/>
  <c r="W140" s="1"/>
  <c r="V139"/>
  <c r="V140" s="1"/>
  <c r="U139"/>
  <c r="U140" s="1"/>
  <c r="T139"/>
  <c r="T140" s="1"/>
  <c r="S139"/>
  <c r="S140" s="1"/>
  <c r="R139"/>
  <c r="R140" s="1"/>
  <c r="Q139"/>
  <c r="Q140" s="1"/>
  <c r="P139"/>
  <c r="P140" s="1"/>
  <c r="O139"/>
  <c r="O140" s="1"/>
  <c r="N139"/>
  <c r="N140" s="1"/>
  <c r="M139"/>
  <c r="M140" s="1"/>
  <c r="L139"/>
  <c r="L140" s="1"/>
  <c r="K139"/>
  <c r="K140" s="1"/>
  <c r="J139"/>
  <c r="J140" s="1"/>
  <c r="I139"/>
  <c r="I140" s="1"/>
  <c r="H139"/>
  <c r="H140" s="1"/>
  <c r="G139"/>
  <c r="G140" s="1"/>
  <c r="AV137"/>
  <c r="AV138" s="1"/>
  <c r="AU137"/>
  <c r="AU138" s="1"/>
  <c r="AT137"/>
  <c r="AT138" s="1"/>
  <c r="AS137"/>
  <c r="AS138" s="1"/>
  <c r="AR137"/>
  <c r="AR138" s="1"/>
  <c r="AQ137"/>
  <c r="AQ138" s="1"/>
  <c r="AP137"/>
  <c r="AP138" s="1"/>
  <c r="AO137"/>
  <c r="AO138" s="1"/>
  <c r="AL137"/>
  <c r="AL138" s="1"/>
  <c r="AK137"/>
  <c r="AK138" s="1"/>
  <c r="AJ137"/>
  <c r="AJ138" s="1"/>
  <c r="AI137"/>
  <c r="AI138" s="1"/>
  <c r="AH137"/>
  <c r="AH138" s="1"/>
  <c r="AG137"/>
  <c r="AG138" s="1"/>
  <c r="AF137"/>
  <c r="AF138" s="1"/>
  <c r="AE137"/>
  <c r="AE138" s="1"/>
  <c r="AD137"/>
  <c r="AD138" s="1"/>
  <c r="AC137"/>
  <c r="AC138" s="1"/>
  <c r="AB137"/>
  <c r="AB138" s="1"/>
  <c r="AA137"/>
  <c r="AA138" s="1"/>
  <c r="Z137"/>
  <c r="Z138" s="1"/>
  <c r="W137"/>
  <c r="W138" s="1"/>
  <c r="V137"/>
  <c r="V138" s="1"/>
  <c r="U137"/>
  <c r="U138" s="1"/>
  <c r="T137"/>
  <c r="T138" s="1"/>
  <c r="S137"/>
  <c r="S138" s="1"/>
  <c r="R137"/>
  <c r="R138" s="1"/>
  <c r="Q137"/>
  <c r="Q138" s="1"/>
  <c r="P137"/>
  <c r="P138" s="1"/>
  <c r="O137"/>
  <c r="O138" s="1"/>
  <c r="N137"/>
  <c r="N138" s="1"/>
  <c r="M137"/>
  <c r="M138" s="1"/>
  <c r="L137"/>
  <c r="L138" s="1"/>
  <c r="K137"/>
  <c r="K138" s="1"/>
  <c r="J137"/>
  <c r="J138" s="1"/>
  <c r="I137"/>
  <c r="I138" s="1"/>
  <c r="H137"/>
  <c r="H138" s="1"/>
  <c r="G137"/>
  <c r="G138" s="1"/>
  <c r="AV133"/>
  <c r="AV134" s="1"/>
  <c r="AV132" s="1"/>
  <c r="AU133"/>
  <c r="AU134" s="1"/>
  <c r="AU132" s="1"/>
  <c r="AT133"/>
  <c r="AT134" s="1"/>
  <c r="AT132" s="1"/>
  <c r="AS133"/>
  <c r="AR133"/>
  <c r="AR134" s="1"/>
  <c r="AR132" s="1"/>
  <c r="AQ133"/>
  <c r="AQ134" s="1"/>
  <c r="AQ132" s="1"/>
  <c r="AP133"/>
  <c r="AP134" s="1"/>
  <c r="AP132" s="1"/>
  <c r="AO133"/>
  <c r="AL133"/>
  <c r="AL134" s="1"/>
  <c r="AL132" s="1"/>
  <c r="AK133"/>
  <c r="AK134" s="1"/>
  <c r="AK132" s="1"/>
  <c r="AJ133"/>
  <c r="AJ134" s="1"/>
  <c r="AJ132" s="1"/>
  <c r="AI133"/>
  <c r="AH133"/>
  <c r="AH134" s="1"/>
  <c r="AH132" s="1"/>
  <c r="AG133"/>
  <c r="AG134" s="1"/>
  <c r="AG132" s="1"/>
  <c r="AF133"/>
  <c r="AF134" s="1"/>
  <c r="AF132" s="1"/>
  <c r="AE133"/>
  <c r="AD133"/>
  <c r="AD134" s="1"/>
  <c r="AD132" s="1"/>
  <c r="AC133"/>
  <c r="AC134" s="1"/>
  <c r="AC132" s="1"/>
  <c r="AB133"/>
  <c r="AB134" s="1"/>
  <c r="AB132" s="1"/>
  <c r="AA133"/>
  <c r="Z133"/>
  <c r="Z134" s="1"/>
  <c r="Z132" s="1"/>
  <c r="W133"/>
  <c r="W134" s="1"/>
  <c r="W132" s="1"/>
  <c r="V133"/>
  <c r="U133"/>
  <c r="U134" s="1"/>
  <c r="U132" s="1"/>
  <c r="T133"/>
  <c r="S133"/>
  <c r="S134" s="1"/>
  <c r="S132" s="1"/>
  <c r="R133"/>
  <c r="Q133"/>
  <c r="Q134" s="1"/>
  <c r="Q132" s="1"/>
  <c r="P133"/>
  <c r="O133"/>
  <c r="O134" s="1"/>
  <c r="O132" s="1"/>
  <c r="N133"/>
  <c r="M133"/>
  <c r="M134" s="1"/>
  <c r="M132" s="1"/>
  <c r="L133"/>
  <c r="K133"/>
  <c r="K134" s="1"/>
  <c r="K132" s="1"/>
  <c r="J133"/>
  <c r="I133"/>
  <c r="I134" s="1"/>
  <c r="I132" s="1"/>
  <c r="H133"/>
  <c r="G133"/>
  <c r="G131" s="1"/>
  <c r="AV127"/>
  <c r="AV128" s="1"/>
  <c r="AU127"/>
  <c r="AU128" s="1"/>
  <c r="AT127"/>
  <c r="AT128" s="1"/>
  <c r="AS127"/>
  <c r="AS128" s="1"/>
  <c r="AR127"/>
  <c r="AR128" s="1"/>
  <c r="AQ127"/>
  <c r="AQ128" s="1"/>
  <c r="AP127"/>
  <c r="AP128" s="1"/>
  <c r="AO127"/>
  <c r="AO128" s="1"/>
  <c r="AL127"/>
  <c r="AL128" s="1"/>
  <c r="AK127"/>
  <c r="AK128" s="1"/>
  <c r="AJ127"/>
  <c r="AJ128" s="1"/>
  <c r="AI127"/>
  <c r="AI128" s="1"/>
  <c r="AH127"/>
  <c r="AH128" s="1"/>
  <c r="AG127"/>
  <c r="AG128" s="1"/>
  <c r="AF127"/>
  <c r="AF128" s="1"/>
  <c r="AE127"/>
  <c r="AE128" s="1"/>
  <c r="AD127"/>
  <c r="AD128" s="1"/>
  <c r="AC127"/>
  <c r="AC128" s="1"/>
  <c r="AB127"/>
  <c r="AB128" s="1"/>
  <c r="AA127"/>
  <c r="AA128" s="1"/>
  <c r="Z127"/>
  <c r="Z128" s="1"/>
  <c r="W127"/>
  <c r="W128" s="1"/>
  <c r="V127"/>
  <c r="V128" s="1"/>
  <c r="U127"/>
  <c r="U128" s="1"/>
  <c r="T127"/>
  <c r="T128" s="1"/>
  <c r="S127"/>
  <c r="S128" s="1"/>
  <c r="R127"/>
  <c r="R128" s="1"/>
  <c r="Q127"/>
  <c r="Q128" s="1"/>
  <c r="P127"/>
  <c r="P128" s="1"/>
  <c r="O127"/>
  <c r="O128" s="1"/>
  <c r="N127"/>
  <c r="N128" s="1"/>
  <c r="M127"/>
  <c r="M128" s="1"/>
  <c r="L127"/>
  <c r="L128" s="1"/>
  <c r="K127"/>
  <c r="K128" s="1"/>
  <c r="J127"/>
  <c r="J128" s="1"/>
  <c r="I127"/>
  <c r="I128" s="1"/>
  <c r="H127"/>
  <c r="H128" s="1"/>
  <c r="G127"/>
  <c r="G128" s="1"/>
  <c r="AV125"/>
  <c r="AV126" s="1"/>
  <c r="AU125"/>
  <c r="AU126" s="1"/>
  <c r="AT125"/>
  <c r="AT126" s="1"/>
  <c r="AS125"/>
  <c r="AS126" s="1"/>
  <c r="AR125"/>
  <c r="AR126" s="1"/>
  <c r="AQ125"/>
  <c r="AQ126" s="1"/>
  <c r="AP125"/>
  <c r="AP126" s="1"/>
  <c r="AO125"/>
  <c r="AO126" s="1"/>
  <c r="AL125"/>
  <c r="AL126" s="1"/>
  <c r="AK125"/>
  <c r="AK126" s="1"/>
  <c r="AJ125"/>
  <c r="AJ126" s="1"/>
  <c r="AI125"/>
  <c r="AI126" s="1"/>
  <c r="AH125"/>
  <c r="AH126" s="1"/>
  <c r="AG125"/>
  <c r="AG126" s="1"/>
  <c r="AF125"/>
  <c r="AF126" s="1"/>
  <c r="AE125"/>
  <c r="AE126" s="1"/>
  <c r="AD125"/>
  <c r="AD126" s="1"/>
  <c r="AC125"/>
  <c r="AC126" s="1"/>
  <c r="AB125"/>
  <c r="AB126" s="1"/>
  <c r="AA125"/>
  <c r="AA126" s="1"/>
  <c r="Z125"/>
  <c r="Z126" s="1"/>
  <c r="W125"/>
  <c r="W126" s="1"/>
  <c r="V125"/>
  <c r="V126" s="1"/>
  <c r="U125"/>
  <c r="U126" s="1"/>
  <c r="T125"/>
  <c r="T126" s="1"/>
  <c r="S125"/>
  <c r="S126" s="1"/>
  <c r="R125"/>
  <c r="R126" s="1"/>
  <c r="Q125"/>
  <c r="Q126" s="1"/>
  <c r="P125"/>
  <c r="P126" s="1"/>
  <c r="O125"/>
  <c r="O126" s="1"/>
  <c r="N125"/>
  <c r="N126" s="1"/>
  <c r="M125"/>
  <c r="M126" s="1"/>
  <c r="L125"/>
  <c r="L126" s="1"/>
  <c r="K125"/>
  <c r="K126" s="1"/>
  <c r="J125"/>
  <c r="J126" s="1"/>
  <c r="I125"/>
  <c r="I126" s="1"/>
  <c r="H125"/>
  <c r="H126" s="1"/>
  <c r="G125"/>
  <c r="G126" s="1"/>
  <c r="AV123"/>
  <c r="AU123"/>
  <c r="AT123"/>
  <c r="AS123"/>
  <c r="AR123"/>
  <c r="AQ123"/>
  <c r="AP123"/>
  <c r="AO123"/>
  <c r="AL123"/>
  <c r="AK123"/>
  <c r="AJ123"/>
  <c r="AI123"/>
  <c r="AH123"/>
  <c r="AG123"/>
  <c r="AF123"/>
  <c r="AE123"/>
  <c r="AD123"/>
  <c r="AC123"/>
  <c r="AB123"/>
  <c r="AA123"/>
  <c r="Z123"/>
  <c r="W123"/>
  <c r="V123"/>
  <c r="U123"/>
  <c r="T123"/>
  <c r="S123"/>
  <c r="R123"/>
  <c r="Q123"/>
  <c r="P123"/>
  <c r="O123"/>
  <c r="N123"/>
  <c r="M123"/>
  <c r="L123"/>
  <c r="K123"/>
  <c r="J123"/>
  <c r="I123"/>
  <c r="H123"/>
  <c r="H124" s="1"/>
  <c r="G123"/>
  <c r="G124" s="1"/>
  <c r="AV121"/>
  <c r="AV122" s="1"/>
  <c r="AU121"/>
  <c r="AU122" s="1"/>
  <c r="AT121"/>
  <c r="AT122" s="1"/>
  <c r="AS121"/>
  <c r="AS122" s="1"/>
  <c r="AR121"/>
  <c r="AR122" s="1"/>
  <c r="AQ121"/>
  <c r="AQ122" s="1"/>
  <c r="AP121"/>
  <c r="AP122" s="1"/>
  <c r="AO121"/>
  <c r="AO122" s="1"/>
  <c r="AL121"/>
  <c r="AL122" s="1"/>
  <c r="AK121"/>
  <c r="AK122" s="1"/>
  <c r="AJ121"/>
  <c r="AJ122" s="1"/>
  <c r="AI121"/>
  <c r="AI122" s="1"/>
  <c r="AH121"/>
  <c r="AH122" s="1"/>
  <c r="AG121"/>
  <c r="AG122" s="1"/>
  <c r="AF121"/>
  <c r="AF122" s="1"/>
  <c r="AE121"/>
  <c r="AE122" s="1"/>
  <c r="AD121"/>
  <c r="AD122" s="1"/>
  <c r="AC121"/>
  <c r="AC122" s="1"/>
  <c r="AB121"/>
  <c r="AB122" s="1"/>
  <c r="AA121"/>
  <c r="AA122" s="1"/>
  <c r="Z121"/>
  <c r="Z122" s="1"/>
  <c r="W121"/>
  <c r="W122" s="1"/>
  <c r="V121"/>
  <c r="V122" s="1"/>
  <c r="U121"/>
  <c r="U122" s="1"/>
  <c r="T121"/>
  <c r="T122" s="1"/>
  <c r="S121"/>
  <c r="S122" s="1"/>
  <c r="R121"/>
  <c r="R122" s="1"/>
  <c r="Q121"/>
  <c r="Q122" s="1"/>
  <c r="P121"/>
  <c r="P122" s="1"/>
  <c r="O121"/>
  <c r="O122" s="1"/>
  <c r="N121"/>
  <c r="N122" s="1"/>
  <c r="M121"/>
  <c r="M122" s="1"/>
  <c r="L121"/>
  <c r="L122" s="1"/>
  <c r="K121"/>
  <c r="K122" s="1"/>
  <c r="J121"/>
  <c r="J122" s="1"/>
  <c r="I121"/>
  <c r="I122" s="1"/>
  <c r="H121"/>
  <c r="H122" s="1"/>
  <c r="G121"/>
  <c r="G122" s="1"/>
  <c r="G117"/>
  <c r="G115" s="1"/>
  <c r="AV117"/>
  <c r="AV118" s="1"/>
  <c r="AV116" s="1"/>
  <c r="AU117"/>
  <c r="AU118" s="1"/>
  <c r="AT117"/>
  <c r="AT118" s="1"/>
  <c r="AT116" s="1"/>
  <c r="AS117"/>
  <c r="AS118" s="1"/>
  <c r="AR117"/>
  <c r="AR118" s="1"/>
  <c r="AR116" s="1"/>
  <c r="AQ117"/>
  <c r="AQ118" s="1"/>
  <c r="AP117"/>
  <c r="AP118" s="1"/>
  <c r="AP116" s="1"/>
  <c r="AO117"/>
  <c r="AO118" s="1"/>
  <c r="AL117"/>
  <c r="AL118" s="1"/>
  <c r="AL116" s="1"/>
  <c r="AK117"/>
  <c r="AK118" s="1"/>
  <c r="AJ117"/>
  <c r="AJ118" s="1"/>
  <c r="AJ116" s="1"/>
  <c r="AI117"/>
  <c r="AI118" s="1"/>
  <c r="AH117"/>
  <c r="AH118" s="1"/>
  <c r="AH116" s="1"/>
  <c r="AG117"/>
  <c r="AG118" s="1"/>
  <c r="AF117"/>
  <c r="AF118" s="1"/>
  <c r="AF116" s="1"/>
  <c r="AE117"/>
  <c r="AE118" s="1"/>
  <c r="AD117"/>
  <c r="AD118" s="1"/>
  <c r="AD116" s="1"/>
  <c r="AC117"/>
  <c r="AC118" s="1"/>
  <c r="AB117"/>
  <c r="AB118" s="1"/>
  <c r="AB116" s="1"/>
  <c r="AA117"/>
  <c r="AA118" s="1"/>
  <c r="Z117"/>
  <c r="Z118" s="1"/>
  <c r="Z116" s="1"/>
  <c r="W117"/>
  <c r="W118" s="1"/>
  <c r="W116" s="1"/>
  <c r="V117"/>
  <c r="V118" s="1"/>
  <c r="V116" s="1"/>
  <c r="U117"/>
  <c r="U118" s="1"/>
  <c r="U116" s="1"/>
  <c r="T117"/>
  <c r="T118" s="1"/>
  <c r="T116" s="1"/>
  <c r="S117"/>
  <c r="S118" s="1"/>
  <c r="S116" s="1"/>
  <c r="R117"/>
  <c r="R118" s="1"/>
  <c r="R116" s="1"/>
  <c r="Q117"/>
  <c r="Q118" s="1"/>
  <c r="Q116" s="1"/>
  <c r="P117"/>
  <c r="P118" s="1"/>
  <c r="P116" s="1"/>
  <c r="O117"/>
  <c r="O118" s="1"/>
  <c r="O116" s="1"/>
  <c r="N117"/>
  <c r="N118" s="1"/>
  <c r="N116" s="1"/>
  <c r="M117"/>
  <c r="M118" s="1"/>
  <c r="M116" s="1"/>
  <c r="L117"/>
  <c r="L118" s="1"/>
  <c r="L116" s="1"/>
  <c r="K117"/>
  <c r="K118" s="1"/>
  <c r="K116" s="1"/>
  <c r="J117"/>
  <c r="J118" s="1"/>
  <c r="J116" s="1"/>
  <c r="I117"/>
  <c r="I118" s="1"/>
  <c r="I116" s="1"/>
  <c r="H117"/>
  <c r="H118" s="1"/>
  <c r="H116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L113"/>
  <c r="AL114" s="1"/>
  <c r="AK113"/>
  <c r="AK114" s="1"/>
  <c r="AJ113"/>
  <c r="AJ114" s="1"/>
  <c r="AI113"/>
  <c r="AI114" s="1"/>
  <c r="AH113"/>
  <c r="AH114" s="1"/>
  <c r="AG113"/>
  <c r="AG114" s="1"/>
  <c r="AF113"/>
  <c r="AF114" s="1"/>
  <c r="AE113"/>
  <c r="AE114" s="1"/>
  <c r="AD113"/>
  <c r="AD114" s="1"/>
  <c r="AC113"/>
  <c r="AC114" s="1"/>
  <c r="AB113"/>
  <c r="AB114" s="1"/>
  <c r="AA113"/>
  <c r="AA114" s="1"/>
  <c r="Z113"/>
  <c r="Z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BI113" s="1"/>
  <c r="AV111"/>
  <c r="AV112" s="1"/>
  <c r="AU111"/>
  <c r="AU112" s="1"/>
  <c r="AT111"/>
  <c r="AT112" s="1"/>
  <c r="AS111"/>
  <c r="AS112" s="1"/>
  <c r="AR111"/>
  <c r="AR112" s="1"/>
  <c r="AQ111"/>
  <c r="AQ112" s="1"/>
  <c r="AP111"/>
  <c r="AP112" s="1"/>
  <c r="AO111"/>
  <c r="AO112" s="1"/>
  <c r="AL111"/>
  <c r="AL112" s="1"/>
  <c r="AK111"/>
  <c r="AK112" s="1"/>
  <c r="AJ111"/>
  <c r="AJ112" s="1"/>
  <c r="AI111"/>
  <c r="AI112" s="1"/>
  <c r="AH111"/>
  <c r="AH112" s="1"/>
  <c r="AG111"/>
  <c r="AG112" s="1"/>
  <c r="AF111"/>
  <c r="AF112" s="1"/>
  <c r="AE111"/>
  <c r="AE112" s="1"/>
  <c r="AD111"/>
  <c r="AD112" s="1"/>
  <c r="AC111"/>
  <c r="AC112" s="1"/>
  <c r="AB111"/>
  <c r="AB112" s="1"/>
  <c r="AA111"/>
  <c r="AA112" s="1"/>
  <c r="Z111"/>
  <c r="Z112" s="1"/>
  <c r="W111"/>
  <c r="W112" s="1"/>
  <c r="V111"/>
  <c r="V112" s="1"/>
  <c r="U111"/>
  <c r="U112" s="1"/>
  <c r="T111"/>
  <c r="T112" s="1"/>
  <c r="S111"/>
  <c r="S112" s="1"/>
  <c r="R111"/>
  <c r="R112" s="1"/>
  <c r="Q111"/>
  <c r="Q112" s="1"/>
  <c r="P111"/>
  <c r="P112" s="1"/>
  <c r="O111"/>
  <c r="O112" s="1"/>
  <c r="N111"/>
  <c r="N112" s="1"/>
  <c r="M111"/>
  <c r="M112" s="1"/>
  <c r="L111"/>
  <c r="L112" s="1"/>
  <c r="K111"/>
  <c r="K112" s="1"/>
  <c r="J111"/>
  <c r="J112" s="1"/>
  <c r="I111"/>
  <c r="I112" s="1"/>
  <c r="H111"/>
  <c r="H112" s="1"/>
  <c r="G111"/>
  <c r="BI111" s="1"/>
  <c r="AV109"/>
  <c r="AV110" s="1"/>
  <c r="AU109"/>
  <c r="AU110" s="1"/>
  <c r="AT109"/>
  <c r="AT110" s="1"/>
  <c r="AS109"/>
  <c r="AS110" s="1"/>
  <c r="AR109"/>
  <c r="AR110" s="1"/>
  <c r="AQ109"/>
  <c r="AQ110" s="1"/>
  <c r="AP109"/>
  <c r="AP110" s="1"/>
  <c r="AO109"/>
  <c r="AO110" s="1"/>
  <c r="AL109"/>
  <c r="AL110" s="1"/>
  <c r="AK109"/>
  <c r="AK110" s="1"/>
  <c r="AJ109"/>
  <c r="AJ110" s="1"/>
  <c r="AI109"/>
  <c r="AI110" s="1"/>
  <c r="AI108" s="1"/>
  <c r="AH109"/>
  <c r="AH110" s="1"/>
  <c r="AG109"/>
  <c r="AG110" s="1"/>
  <c r="AF109"/>
  <c r="AF110" s="1"/>
  <c r="AE109"/>
  <c r="AE110" s="1"/>
  <c r="AD109"/>
  <c r="AD110" s="1"/>
  <c r="AC109"/>
  <c r="AC110" s="1"/>
  <c r="AB109"/>
  <c r="AB110" s="1"/>
  <c r="AA109"/>
  <c r="AA110" s="1"/>
  <c r="AA108" s="1"/>
  <c r="Z109"/>
  <c r="Z110" s="1"/>
  <c r="W109"/>
  <c r="W110" s="1"/>
  <c r="V109"/>
  <c r="V110" s="1"/>
  <c r="U109"/>
  <c r="U110" s="1"/>
  <c r="T109"/>
  <c r="T110" s="1"/>
  <c r="S109"/>
  <c r="S110" s="1"/>
  <c r="R109"/>
  <c r="R110" s="1"/>
  <c r="Q109"/>
  <c r="Q110" s="1"/>
  <c r="P109"/>
  <c r="P110" s="1"/>
  <c r="O109"/>
  <c r="O110" s="1"/>
  <c r="N109"/>
  <c r="N110" s="1"/>
  <c r="M109"/>
  <c r="M110" s="1"/>
  <c r="L109"/>
  <c r="L110" s="1"/>
  <c r="K109"/>
  <c r="K107" s="1"/>
  <c r="K108" s="1"/>
  <c r="J109"/>
  <c r="J110" s="1"/>
  <c r="I109"/>
  <c r="I110" s="1"/>
  <c r="H109"/>
  <c r="H110" s="1"/>
  <c r="G109"/>
  <c r="BJ141"/>
  <c r="BI141"/>
  <c r="AT135"/>
  <c r="AJ135"/>
  <c r="M135"/>
  <c r="AS134"/>
  <c r="AS132" s="1"/>
  <c r="AO134"/>
  <c r="AO132" s="1"/>
  <c r="AI134"/>
  <c r="AI132" s="1"/>
  <c r="AE134"/>
  <c r="AE132" s="1"/>
  <c r="AA134"/>
  <c r="AA132" s="1"/>
  <c r="V134"/>
  <c r="V132" s="1"/>
  <c r="T134"/>
  <c r="T132" s="1"/>
  <c r="R134"/>
  <c r="R132" s="1"/>
  <c r="P134"/>
  <c r="P132" s="1"/>
  <c r="N134"/>
  <c r="N132" s="1"/>
  <c r="L134"/>
  <c r="L132" s="1"/>
  <c r="J134"/>
  <c r="J132" s="1"/>
  <c r="H134"/>
  <c r="H132" s="1"/>
  <c r="AV131"/>
  <c r="AL131"/>
  <c r="AD131"/>
  <c r="T131"/>
  <c r="L131"/>
  <c r="AN130"/>
  <c r="AM130"/>
  <c r="AN129"/>
  <c r="AM129"/>
  <c r="AV124"/>
  <c r="AU124"/>
  <c r="AT124"/>
  <c r="AS124"/>
  <c r="AR124"/>
  <c r="AQ124"/>
  <c r="AP124"/>
  <c r="AO124"/>
  <c r="AL124"/>
  <c r="AK124"/>
  <c r="AJ124"/>
  <c r="AI124"/>
  <c r="AH124"/>
  <c r="AG124"/>
  <c r="AF124"/>
  <c r="AE124"/>
  <c r="AD124"/>
  <c r="AC124"/>
  <c r="AB124"/>
  <c r="AA124"/>
  <c r="Z124"/>
  <c r="W124"/>
  <c r="V124"/>
  <c r="U124"/>
  <c r="T124"/>
  <c r="S124"/>
  <c r="R124"/>
  <c r="Q124"/>
  <c r="P124"/>
  <c r="O124"/>
  <c r="N124"/>
  <c r="M124"/>
  <c r="L124"/>
  <c r="K124"/>
  <c r="J124"/>
  <c r="I124"/>
  <c r="AV119"/>
  <c r="AU119"/>
  <c r="AT119"/>
  <c r="AS119"/>
  <c r="AR119"/>
  <c r="AQ119"/>
  <c r="AP119"/>
  <c r="AO119"/>
  <c r="AL119"/>
  <c r="AJ119"/>
  <c r="AH119"/>
  <c r="AF119"/>
  <c r="AD119"/>
  <c r="AB119"/>
  <c r="Z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G116"/>
  <c r="AE116"/>
  <c r="AC116"/>
  <c r="AA116"/>
  <c r="AT115"/>
  <c r="AP115"/>
  <c r="AJ115"/>
  <c r="AF115"/>
  <c r="AB115"/>
  <c r="V115"/>
  <c r="R115"/>
  <c r="N115"/>
  <c r="H115"/>
  <c r="AE108"/>
  <c r="AU107"/>
  <c r="AK107"/>
  <c r="Z107"/>
  <c r="V107"/>
  <c r="V108" s="1"/>
  <c r="T107"/>
  <c r="T108" s="1"/>
  <c r="R107"/>
  <c r="R108" s="1"/>
  <c r="P107"/>
  <c r="P108" s="1"/>
  <c r="N107"/>
  <c r="N108" s="1"/>
  <c r="L107"/>
  <c r="L108" s="1"/>
  <c r="J107"/>
  <c r="J108" s="1"/>
  <c r="H107"/>
  <c r="H108" s="1"/>
  <c r="AG107" l="1"/>
  <c r="AQ107"/>
  <c r="L115"/>
  <c r="P115"/>
  <c r="T115"/>
  <c r="Z115"/>
  <c r="AD115"/>
  <c r="AH115"/>
  <c r="AL115"/>
  <c r="AR115"/>
  <c r="AV115"/>
  <c r="G118"/>
  <c r="G116" s="1"/>
  <c r="BI109"/>
  <c r="BI107" s="1"/>
  <c r="G107"/>
  <c r="G108" s="1"/>
  <c r="G110"/>
  <c r="K110"/>
  <c r="G114"/>
  <c r="G134"/>
  <c r="G112"/>
  <c r="AP135"/>
  <c r="AP136"/>
  <c r="AO136"/>
  <c r="AE135"/>
  <c r="K135"/>
  <c r="U135"/>
  <c r="AO130"/>
  <c r="AC135"/>
  <c r="AA119"/>
  <c r="AC119"/>
  <c r="AE119"/>
  <c r="AG119"/>
  <c r="AI119"/>
  <c r="AK119"/>
  <c r="AO120"/>
  <c r="AQ120"/>
  <c r="AS120"/>
  <c r="AU120"/>
  <c r="AP120"/>
  <c r="AR120"/>
  <c r="AT120"/>
  <c r="AV120"/>
  <c r="AL120"/>
  <c r="Z120"/>
  <c r="AB120"/>
  <c r="AD120"/>
  <c r="AF120"/>
  <c r="AH120"/>
  <c r="AJ120"/>
  <c r="AA120"/>
  <c r="AC120"/>
  <c r="AE120"/>
  <c r="AG120"/>
  <c r="AI120"/>
  <c r="AK120"/>
  <c r="H120"/>
  <c r="J120"/>
  <c r="L120"/>
  <c r="N120"/>
  <c r="P120"/>
  <c r="R120"/>
  <c r="T120"/>
  <c r="V120"/>
  <c r="I120"/>
  <c r="K120"/>
  <c r="M120"/>
  <c r="O120"/>
  <c r="Q120"/>
  <c r="S120"/>
  <c r="U120"/>
  <c r="W120"/>
  <c r="AO108"/>
  <c r="AQ108"/>
  <c r="AS108"/>
  <c r="AU108"/>
  <c r="AC108"/>
  <c r="AG108"/>
  <c r="AK108"/>
  <c r="AC107"/>
  <c r="J115"/>
  <c r="BJ123"/>
  <c r="BJ125"/>
  <c r="BJ127"/>
  <c r="H131"/>
  <c r="P131"/>
  <c r="Z131"/>
  <c r="AH131"/>
  <c r="AR131"/>
  <c r="H135"/>
  <c r="L135"/>
  <c r="L129" s="1"/>
  <c r="L144" s="1"/>
  <c r="Q135"/>
  <c r="Z135"/>
  <c r="AD135"/>
  <c r="AD129" s="1"/>
  <c r="AH135"/>
  <c r="AL135"/>
  <c r="AL129" s="1"/>
  <c r="AR135"/>
  <c r="AV135"/>
  <c r="AV129" s="1"/>
  <c r="I136"/>
  <c r="I130" s="1"/>
  <c r="K136"/>
  <c r="K130" s="1"/>
  <c r="M136"/>
  <c r="O136"/>
  <c r="O130" s="1"/>
  <c r="Q136"/>
  <c r="S136"/>
  <c r="S130" s="1"/>
  <c r="U136"/>
  <c r="U130" s="1"/>
  <c r="W136"/>
  <c r="W130" s="1"/>
  <c r="AA136"/>
  <c r="AA130" s="1"/>
  <c r="AC136"/>
  <c r="AE136"/>
  <c r="AE130" s="1"/>
  <c r="AG136"/>
  <c r="AI136"/>
  <c r="AI130" s="1"/>
  <c r="AK136"/>
  <c r="AQ136"/>
  <c r="AS136"/>
  <c r="AS130" s="1"/>
  <c r="AU136"/>
  <c r="AU130" s="1"/>
  <c r="I107"/>
  <c r="I108" s="1"/>
  <c r="M107"/>
  <c r="M108" s="1"/>
  <c r="O107"/>
  <c r="O108" s="1"/>
  <c r="O145" s="1"/>
  <c r="Q107"/>
  <c r="Q108" s="1"/>
  <c r="S107"/>
  <c r="S108" s="1"/>
  <c r="S145" s="1"/>
  <c r="U107"/>
  <c r="U108" s="1"/>
  <c r="U145" s="1"/>
  <c r="W107"/>
  <c r="W108" s="1"/>
  <c r="W145" s="1"/>
  <c r="AA107"/>
  <c r="AE107"/>
  <c r="AI107"/>
  <c r="AO107"/>
  <c r="AS107"/>
  <c r="J131"/>
  <c r="N131"/>
  <c r="R131"/>
  <c r="V131"/>
  <c r="AB131"/>
  <c r="AF131"/>
  <c r="AJ131"/>
  <c r="AJ129" s="1"/>
  <c r="AP131"/>
  <c r="AT131"/>
  <c r="AT129" s="1"/>
  <c r="M130"/>
  <c r="Q130"/>
  <c r="AC130"/>
  <c r="AG130"/>
  <c r="G135"/>
  <c r="G129" s="1"/>
  <c r="G144" s="1"/>
  <c r="I135"/>
  <c r="O135"/>
  <c r="S135"/>
  <c r="W135"/>
  <c r="AA135"/>
  <c r="AG135"/>
  <c r="AI135"/>
  <c r="AK135"/>
  <c r="AO135"/>
  <c r="AQ135"/>
  <c r="AS135"/>
  <c r="AU135"/>
  <c r="N135"/>
  <c r="V135"/>
  <c r="AF135"/>
  <c r="AB107"/>
  <c r="AD107"/>
  <c r="AF107"/>
  <c r="AH107"/>
  <c r="AJ107"/>
  <c r="AL107"/>
  <c r="AP107"/>
  <c r="AR107"/>
  <c r="AT107"/>
  <c r="AV107"/>
  <c r="AI116"/>
  <c r="AI145" s="1"/>
  <c r="AI115"/>
  <c r="AK116"/>
  <c r="AK115"/>
  <c r="AO116"/>
  <c r="AO115"/>
  <c r="AQ116"/>
  <c r="AQ115"/>
  <c r="AS116"/>
  <c r="AS115"/>
  <c r="AU116"/>
  <c r="AU115"/>
  <c r="I115"/>
  <c r="K115"/>
  <c r="M115"/>
  <c r="O115"/>
  <c r="Q115"/>
  <c r="S115"/>
  <c r="U115"/>
  <c r="W115"/>
  <c r="AA115"/>
  <c r="AC115"/>
  <c r="AE115"/>
  <c r="AG115"/>
  <c r="AK130"/>
  <c r="AQ130"/>
  <c r="AJ136"/>
  <c r="AJ130" s="1"/>
  <c r="AT136"/>
  <c r="V136"/>
  <c r="V130" s="1"/>
  <c r="V145" s="1"/>
  <c r="I131"/>
  <c r="K131"/>
  <c r="K129" s="1"/>
  <c r="K144" s="1"/>
  <c r="M131"/>
  <c r="M129" s="1"/>
  <c r="O131"/>
  <c r="O129" s="1"/>
  <c r="O144" s="1"/>
  <c r="Q131"/>
  <c r="S131"/>
  <c r="U131"/>
  <c r="U129" s="1"/>
  <c r="W131"/>
  <c r="W129" s="1"/>
  <c r="W144" s="1"/>
  <c r="AA131"/>
  <c r="AC131"/>
  <c r="AC129" s="1"/>
  <c r="AC144" s="1"/>
  <c r="AE131"/>
  <c r="AG131"/>
  <c r="AG129" s="1"/>
  <c r="AG144" s="1"/>
  <c r="AI131"/>
  <c r="AK131"/>
  <c r="AK129" s="1"/>
  <c r="AK144" s="1"/>
  <c r="AO131"/>
  <c r="AQ131"/>
  <c r="AQ129" s="1"/>
  <c r="AQ144" s="1"/>
  <c r="AS131"/>
  <c r="AU131"/>
  <c r="AU129" s="1"/>
  <c r="AU144" s="1"/>
  <c r="AP130"/>
  <c r="J135"/>
  <c r="P135"/>
  <c r="P129" s="1"/>
  <c r="P144" s="1"/>
  <c r="R135"/>
  <c r="T135"/>
  <c r="T129" s="1"/>
  <c r="T144" s="1"/>
  <c r="AB135"/>
  <c r="J136"/>
  <c r="J130" s="1"/>
  <c r="N136"/>
  <c r="N130" s="1"/>
  <c r="N145" s="1"/>
  <c r="R136"/>
  <c r="R130" s="1"/>
  <c r="AB136"/>
  <c r="AB130" s="1"/>
  <c r="AF136"/>
  <c r="AF130" s="1"/>
  <c r="BJ117"/>
  <c r="BJ115" s="1"/>
  <c r="BJ113"/>
  <c r="Z108"/>
  <c r="BJ109"/>
  <c r="AD108"/>
  <c r="AH108"/>
  <c r="AL108"/>
  <c r="AR108"/>
  <c r="AV108"/>
  <c r="BI117"/>
  <c r="BI115" s="1"/>
  <c r="BJ121"/>
  <c r="G120"/>
  <c r="AF108"/>
  <c r="AF145" s="1"/>
  <c r="AJ108"/>
  <c r="AP108"/>
  <c r="AP145" s="1"/>
  <c r="AT108"/>
  <c r="BI121"/>
  <c r="BI123"/>
  <c r="BI125"/>
  <c r="BI127"/>
  <c r="BI133"/>
  <c r="BI131" s="1"/>
  <c r="BJ137"/>
  <c r="G136"/>
  <c r="AT130"/>
  <c r="H136"/>
  <c r="H130" s="1"/>
  <c r="L136"/>
  <c r="L130" s="1"/>
  <c r="P136"/>
  <c r="P130" s="1"/>
  <c r="T136"/>
  <c r="T130" s="1"/>
  <c r="Z136"/>
  <c r="Z130" s="1"/>
  <c r="AD136"/>
  <c r="AD130" s="1"/>
  <c r="AH136"/>
  <c r="AH130" s="1"/>
  <c r="AL136"/>
  <c r="AL130" s="1"/>
  <c r="AR136"/>
  <c r="AR130" s="1"/>
  <c r="AV136"/>
  <c r="AV130" s="1"/>
  <c r="BJ139"/>
  <c r="BI137"/>
  <c r="BI139"/>
  <c r="AV145" l="1"/>
  <c r="AL145"/>
  <c r="AD145"/>
  <c r="K145"/>
  <c r="K146" s="1"/>
  <c r="R145"/>
  <c r="J145"/>
  <c r="AC145"/>
  <c r="T145"/>
  <c r="T146" s="1"/>
  <c r="P145"/>
  <c r="P146" s="1"/>
  <c r="L145"/>
  <c r="L146" s="1"/>
  <c r="H145"/>
  <c r="AE145"/>
  <c r="AA145"/>
  <c r="AT145"/>
  <c r="AJ145"/>
  <c r="AR145"/>
  <c r="AH145"/>
  <c r="AS129"/>
  <c r="AS144" s="1"/>
  <c r="AO129"/>
  <c r="AO144" s="1"/>
  <c r="AI129"/>
  <c r="AI144" s="1"/>
  <c r="AI146" s="1"/>
  <c r="AA129"/>
  <c r="AA144" s="1"/>
  <c r="AA146" s="1"/>
  <c r="U144"/>
  <c r="M144"/>
  <c r="AT144"/>
  <c r="AJ144"/>
  <c r="AJ146" s="1"/>
  <c r="W146"/>
  <c r="O146"/>
  <c r="I145"/>
  <c r="AV144"/>
  <c r="AL144"/>
  <c r="AL146" s="1"/>
  <c r="AD144"/>
  <c r="AD146" s="1"/>
  <c r="AG145"/>
  <c r="AG146" s="1"/>
  <c r="AU145"/>
  <c r="AU146" s="1"/>
  <c r="AQ145"/>
  <c r="AQ146" s="1"/>
  <c r="AV146"/>
  <c r="Z145"/>
  <c r="U146"/>
  <c r="Q145"/>
  <c r="M145"/>
  <c r="M146" s="1"/>
  <c r="AK145"/>
  <c r="AK146" s="1"/>
  <c r="AC146"/>
  <c r="AS145"/>
  <c r="AS146" s="1"/>
  <c r="AO145"/>
  <c r="AO146" s="1"/>
  <c r="AP129"/>
  <c r="AP144" s="1"/>
  <c r="AP146" s="1"/>
  <c r="AE129"/>
  <c r="AE144" s="1"/>
  <c r="AE146" s="1"/>
  <c r="Q129"/>
  <c r="Q144" s="1"/>
  <c r="I129"/>
  <c r="I144" s="1"/>
  <c r="S129"/>
  <c r="S144" s="1"/>
  <c r="S146" s="1"/>
  <c r="AB129"/>
  <c r="AB144" s="1"/>
  <c r="R129"/>
  <c r="R144" s="1"/>
  <c r="R146" s="1"/>
  <c r="J129"/>
  <c r="J144" s="1"/>
  <c r="J146" s="1"/>
  <c r="BJ119"/>
  <c r="AH129"/>
  <c r="AH144" s="1"/>
  <c r="AH146" s="1"/>
  <c r="AR129"/>
  <c r="AR144" s="1"/>
  <c r="Z129"/>
  <c r="Z144" s="1"/>
  <c r="Z146" s="1"/>
  <c r="H129"/>
  <c r="H144" s="1"/>
  <c r="H146" s="1"/>
  <c r="AF129"/>
  <c r="AF144" s="1"/>
  <c r="AF146" s="1"/>
  <c r="V129"/>
  <c r="V144" s="1"/>
  <c r="V146" s="1"/>
  <c r="N129"/>
  <c r="N144" s="1"/>
  <c r="N146" s="1"/>
  <c r="BJ111"/>
  <c r="BJ107" s="1"/>
  <c r="BI135"/>
  <c r="BI129"/>
  <c r="BJ135"/>
  <c r="BJ133"/>
  <c r="BJ131" s="1"/>
  <c r="G132"/>
  <c r="G130" s="1"/>
  <c r="G145" s="1"/>
  <c r="BI119"/>
  <c r="AB108"/>
  <c r="AB145" s="1"/>
  <c r="AB146" l="1"/>
  <c r="AR146"/>
  <c r="AT146"/>
  <c r="BI144"/>
  <c r="I146"/>
  <c r="Q146"/>
  <c r="BI145"/>
  <c r="G146"/>
  <c r="BJ129"/>
  <c r="BI146" l="1"/>
  <c r="AR124" i="12" l="1"/>
  <c r="AU124" s="1"/>
  <c r="AR101"/>
  <c r="AR100"/>
  <c r="AR99" l="1"/>
  <c r="AL143" l="1"/>
  <c r="AL144"/>
  <c r="CG55" l="1"/>
  <c r="CE55"/>
  <c r="CC55"/>
  <c r="CA55"/>
  <c r="BY55"/>
  <c r="BW55"/>
  <c r="BU55"/>
  <c r="BQ55"/>
  <c r="BS55" s="1"/>
  <c r="BM55"/>
  <c r="BI55"/>
  <c r="BK55" s="1"/>
  <c r="CG54"/>
  <c r="CE54"/>
  <c r="CC54"/>
  <c r="CA54"/>
  <c r="BY54"/>
  <c r="BW54"/>
  <c r="BU54"/>
  <c r="BQ54"/>
  <c r="BS54" s="1"/>
  <c r="BM54"/>
  <c r="BI54"/>
  <c r="BK54" s="1"/>
  <c r="CG53"/>
  <c r="CE53"/>
  <c r="CC53"/>
  <c r="CA53"/>
  <c r="BY53"/>
  <c r="BW53"/>
  <c r="BU53"/>
  <c r="BQ53"/>
  <c r="BS53" s="1"/>
  <c r="BM53"/>
  <c r="BI53"/>
  <c r="BK53" s="1"/>
  <c r="CG52"/>
  <c r="CG56" s="1"/>
  <c r="CE52"/>
  <c r="CE56" s="1"/>
  <c r="CC52"/>
  <c r="CC56" s="1"/>
  <c r="CA52"/>
  <c r="CA56" s="1"/>
  <c r="BY52"/>
  <c r="BY56" s="1"/>
  <c r="BW52"/>
  <c r="BW56" s="1"/>
  <c r="BU52"/>
  <c r="BQ52"/>
  <c r="BS52" s="1"/>
  <c r="BS56" s="1"/>
  <c r="BM52"/>
  <c r="BI52"/>
  <c r="BK52" s="1"/>
  <c r="BK56" s="1"/>
  <c r="CH55" l="1"/>
  <c r="BU56"/>
  <c r="CH52"/>
  <c r="CH54"/>
  <c r="CH53"/>
  <c r="BI56"/>
  <c r="BM56"/>
  <c r="BQ56"/>
  <c r="BO52"/>
  <c r="BO53"/>
  <c r="BO54"/>
  <c r="BO55"/>
  <c r="CH56" l="1"/>
  <c r="BO56"/>
  <c r="BY171" l="1"/>
  <c r="BV171"/>
  <c r="BS171"/>
  <c r="BP171"/>
  <c r="BM171"/>
  <c r="BJ171"/>
  <c r="BG171"/>
  <c r="BD171"/>
  <c r="BY170"/>
  <c r="BV170"/>
  <c r="BS170"/>
  <c r="BP170"/>
  <c r="BM170"/>
  <c r="BJ170"/>
  <c r="BG170"/>
  <c r="BD170"/>
  <c r="BY169"/>
  <c r="BV169"/>
  <c r="BS169"/>
  <c r="BP169"/>
  <c r="BM169"/>
  <c r="BJ169"/>
  <c r="BG169"/>
  <c r="AR162"/>
  <c r="AR161"/>
  <c r="AR160"/>
  <c r="AR159"/>
  <c r="AR158"/>
  <c r="BA152"/>
  <c r="BA154" s="1"/>
  <c r="AR150"/>
  <c r="AU150" s="1"/>
  <c r="AR149"/>
  <c r="AU149" s="1"/>
  <c r="AR148"/>
  <c r="AU148" s="1"/>
  <c r="AR147"/>
  <c r="AU147" s="1"/>
  <c r="BV146"/>
  <c r="BV145" s="1"/>
  <c r="BS146"/>
  <c r="BS145" s="1"/>
  <c r="AX146"/>
  <c r="AX145" s="1"/>
  <c r="BY145"/>
  <c r="BP145"/>
  <c r="BM145"/>
  <c r="BJ145"/>
  <c r="BG145"/>
  <c r="BD145"/>
  <c r="BA145"/>
  <c r="AR142"/>
  <c r="AR141"/>
  <c r="AU141" s="1"/>
  <c r="AR140"/>
  <c r="AR139"/>
  <c r="AU139" s="1"/>
  <c r="AR138"/>
  <c r="AU138" s="1"/>
  <c r="AR137"/>
  <c r="AU137" s="1"/>
  <c r="AR136"/>
  <c r="AU136" s="1"/>
  <c r="AR135"/>
  <c r="AU135" s="1"/>
  <c r="AR134"/>
  <c r="AU134" s="1"/>
  <c r="AR133"/>
  <c r="AU133" s="1"/>
  <c r="AR132"/>
  <c r="AR131"/>
  <c r="AU131" s="1"/>
  <c r="AR130"/>
  <c r="AU130" s="1"/>
  <c r="AR129"/>
  <c r="BP128"/>
  <c r="BP127" s="1"/>
  <c r="BM128"/>
  <c r="BM127" s="1"/>
  <c r="BJ128"/>
  <c r="BJ127" s="1"/>
  <c r="BG117"/>
  <c r="AX128"/>
  <c r="AX127" s="1"/>
  <c r="AL124"/>
  <c r="AR123"/>
  <c r="AU123" s="1"/>
  <c r="AR122"/>
  <c r="AR121"/>
  <c r="AU121" s="1"/>
  <c r="AR120"/>
  <c r="AU120" s="1"/>
  <c r="BY119"/>
  <c r="BY118" s="1"/>
  <c r="BV119"/>
  <c r="BV118" s="1"/>
  <c r="BS119"/>
  <c r="BS118" s="1"/>
  <c r="BP119"/>
  <c r="BP118" s="1"/>
  <c r="BM119"/>
  <c r="BM118" s="1"/>
  <c r="AX119"/>
  <c r="BG118"/>
  <c r="BD118"/>
  <c r="BA118"/>
  <c r="AR116"/>
  <c r="AU116" s="1"/>
  <c r="AR115"/>
  <c r="AR114"/>
  <c r="AR113"/>
  <c r="AR112"/>
  <c r="AR111"/>
  <c r="AR110"/>
  <c r="AL110" s="1"/>
  <c r="AR109"/>
  <c r="AR108"/>
  <c r="AR107"/>
  <c r="AR106"/>
  <c r="AU106" s="1"/>
  <c r="AR105"/>
  <c r="AU105" s="1"/>
  <c r="AR104"/>
  <c r="AU104" s="1"/>
  <c r="BY103"/>
  <c r="BV103"/>
  <c r="BS103"/>
  <c r="BP103"/>
  <c r="BM103"/>
  <c r="BJ103"/>
  <c r="BG103"/>
  <c r="BD103"/>
  <c r="AX103"/>
  <c r="AU101"/>
  <c r="AL101"/>
  <c r="AU100"/>
  <c r="AL100"/>
  <c r="BY99"/>
  <c r="BV99"/>
  <c r="BS99"/>
  <c r="BP99"/>
  <c r="BM99"/>
  <c r="BJ99"/>
  <c r="BG99"/>
  <c r="BD99"/>
  <c r="BA99"/>
  <c r="AX99"/>
  <c r="AR98"/>
  <c r="AU98" s="1"/>
  <c r="AR97"/>
  <c r="AU97" s="1"/>
  <c r="AR96"/>
  <c r="AU96" s="1"/>
  <c r="AR94"/>
  <c r="AR93"/>
  <c r="AR92"/>
  <c r="AR91"/>
  <c r="AU91" s="1"/>
  <c r="BY90"/>
  <c r="BV90"/>
  <c r="BS90"/>
  <c r="BP90"/>
  <c r="BM90"/>
  <c r="BJ90"/>
  <c r="AX90"/>
  <c r="AR87"/>
  <c r="AR86"/>
  <c r="AR85"/>
  <c r="BG84"/>
  <c r="BD84"/>
  <c r="AX84"/>
  <c r="AR83"/>
  <c r="AU83" s="1"/>
  <c r="AR82"/>
  <c r="AR81"/>
  <c r="AR80"/>
  <c r="AR79"/>
  <c r="AR78"/>
  <c r="AU78" s="1"/>
  <c r="AR77"/>
  <c r="AU77" s="1"/>
  <c r="AR76"/>
  <c r="AU76" s="1"/>
  <c r="AR75"/>
  <c r="AU75" s="1"/>
  <c r="AR74"/>
  <c r="AU74" s="1"/>
  <c r="AR73"/>
  <c r="AU73" s="1"/>
  <c r="AR72"/>
  <c r="AU72" s="1"/>
  <c r="BG71"/>
  <c r="BD71"/>
  <c r="AX71"/>
  <c r="AX88" l="1"/>
  <c r="BG88"/>
  <c r="AR128"/>
  <c r="BD117"/>
  <c r="BD102" s="1"/>
  <c r="BD152" s="1"/>
  <c r="AL132"/>
  <c r="AU132"/>
  <c r="AL142"/>
  <c r="AU142"/>
  <c r="AR71"/>
  <c r="AL106"/>
  <c r="BV117"/>
  <c r="BV102" s="1"/>
  <c r="BV152" s="1"/>
  <c r="BG102"/>
  <c r="BG152" s="1"/>
  <c r="AL75"/>
  <c r="AL77"/>
  <c r="AL83"/>
  <c r="AL91"/>
  <c r="AL96"/>
  <c r="AL98"/>
  <c r="AL99"/>
  <c r="AU99"/>
  <c r="AL72"/>
  <c r="AL74"/>
  <c r="AL78"/>
  <c r="AL97"/>
  <c r="AR103"/>
  <c r="AL105"/>
  <c r="AL116"/>
  <c r="AL123"/>
  <c r="AL133"/>
  <c r="AL135"/>
  <c r="AL137"/>
  <c r="AL139"/>
  <c r="AL141"/>
  <c r="AL148"/>
  <c r="AL150"/>
  <c r="AU146"/>
  <c r="AU145" s="1"/>
  <c r="BP117"/>
  <c r="BP102" s="1"/>
  <c r="BP154" s="1"/>
  <c r="BJ117"/>
  <c r="BJ102" s="1"/>
  <c r="BJ152" s="1"/>
  <c r="AL134"/>
  <c r="AL136"/>
  <c r="AL138"/>
  <c r="AL140"/>
  <c r="AR146"/>
  <c r="AR145" s="1"/>
  <c r="AL147"/>
  <c r="AL149"/>
  <c r="AL104"/>
  <c r="AL111"/>
  <c r="AU122"/>
  <c r="AL122"/>
  <c r="AU129"/>
  <c r="AL131"/>
  <c r="BD88"/>
  <c r="AL73"/>
  <c r="AL76"/>
  <c r="AU79"/>
  <c r="AL79"/>
  <c r="AU80"/>
  <c r="AL80"/>
  <c r="AU81"/>
  <c r="AL81"/>
  <c r="AU82"/>
  <c r="AL82"/>
  <c r="AU85"/>
  <c r="AR84"/>
  <c r="AU86"/>
  <c r="AL86"/>
  <c r="AU87"/>
  <c r="AL87"/>
  <c r="AU92"/>
  <c r="AL92"/>
  <c r="AR90"/>
  <c r="AU93"/>
  <c r="AU94"/>
  <c r="AL94"/>
  <c r="AO99"/>
  <c r="AU107"/>
  <c r="AL107"/>
  <c r="AU108"/>
  <c r="AL108"/>
  <c r="AU109"/>
  <c r="AL109"/>
  <c r="AX117"/>
  <c r="AX102" s="1"/>
  <c r="AX118"/>
  <c r="BM117"/>
  <c r="BM102" s="1"/>
  <c r="BM154" s="1"/>
  <c r="BS117"/>
  <c r="BS102" s="1"/>
  <c r="BY117"/>
  <c r="BY102" s="1"/>
  <c r="AL121"/>
  <c r="AR119"/>
  <c r="AR118" s="1"/>
  <c r="AR127"/>
  <c r="AL130"/>
  <c r="AU112"/>
  <c r="AL112"/>
  <c r="AL113"/>
  <c r="AU114"/>
  <c r="AL114"/>
  <c r="AU115"/>
  <c r="AL115"/>
  <c r="AL120"/>
  <c r="H63" i="7"/>
  <c r="H46"/>
  <c r="H35"/>
  <c r="H34" s="1"/>
  <c r="H3"/>
  <c r="H31"/>
  <c r="H27"/>
  <c r="H13"/>
  <c r="H9"/>
  <c r="BD154" i="12" l="1"/>
  <c r="AO146"/>
  <c r="AO145" s="1"/>
  <c r="BP152"/>
  <c r="BV154"/>
  <c r="AR88"/>
  <c r="BG154"/>
  <c r="BD155" s="1"/>
  <c r="BD153"/>
  <c r="AU119"/>
  <c r="AU118" s="1"/>
  <c r="BJ154"/>
  <c r="BJ155" s="1"/>
  <c r="AL71"/>
  <c r="AU103"/>
  <c r="AU71"/>
  <c r="AL146"/>
  <c r="AL145" s="1"/>
  <c r="AR117"/>
  <c r="AX154"/>
  <c r="AX152"/>
  <c r="BY154"/>
  <c r="BY152"/>
  <c r="BV153" s="1"/>
  <c r="BS152"/>
  <c r="BP153" s="1"/>
  <c r="BS154"/>
  <c r="BM152"/>
  <c r="BJ153" s="1"/>
  <c r="AL119"/>
  <c r="AL118" s="1"/>
  <c r="AO90"/>
  <c r="AL93"/>
  <c r="AL90" s="1"/>
  <c r="AU90"/>
  <c r="AU84"/>
  <c r="AO128"/>
  <c r="AO127" s="1"/>
  <c r="AL129"/>
  <c r="AL128" s="1"/>
  <c r="AL127" s="1"/>
  <c r="AO103"/>
  <c r="AO84"/>
  <c r="AL85"/>
  <c r="AL84" s="1"/>
  <c r="AO71"/>
  <c r="AU128"/>
  <c r="AU127" s="1"/>
  <c r="AL103"/>
  <c r="H24" i="7"/>
  <c r="H12" s="1"/>
  <c r="H2" s="1"/>
  <c r="AR102" i="12" l="1"/>
  <c r="AR152" s="1"/>
  <c r="AF174" s="1"/>
  <c r="AU88"/>
  <c r="BP155"/>
  <c r="AO117"/>
  <c r="AO102" s="1"/>
  <c r="BV155"/>
  <c r="AU117"/>
  <c r="AU102" s="1"/>
  <c r="AL88"/>
  <c r="AO88"/>
  <c r="AL117"/>
  <c r="AL102" s="1"/>
  <c r="AR154" l="1"/>
  <c r="AU154"/>
  <c r="AO152"/>
  <c r="AO154"/>
  <c r="AU152"/>
  <c r="AL152"/>
  <c r="AL154"/>
  <c r="H66" i="3" l="1"/>
  <c r="H67" s="1"/>
  <c r="I66"/>
  <c r="I67" s="1"/>
  <c r="J66"/>
  <c r="J67" s="1"/>
  <c r="K66"/>
  <c r="K67" s="1"/>
  <c r="L66"/>
  <c r="L67" s="1"/>
  <c r="M66"/>
  <c r="M67" s="1"/>
  <c r="N66"/>
  <c r="N67" s="1"/>
  <c r="O66"/>
  <c r="O67" s="1"/>
  <c r="P66"/>
  <c r="P67" s="1"/>
  <c r="Q66"/>
  <c r="Q67" s="1"/>
  <c r="R66"/>
  <c r="R67" s="1"/>
  <c r="S66"/>
  <c r="S67" s="1"/>
  <c r="T66"/>
  <c r="T67" s="1"/>
  <c r="U66"/>
  <c r="U67" s="1"/>
  <c r="V66"/>
  <c r="V67" s="1"/>
  <c r="W66"/>
  <c r="W67" s="1"/>
  <c r="Z66"/>
  <c r="Z67" s="1"/>
  <c r="AA66"/>
  <c r="AA67" s="1"/>
  <c r="AB66"/>
  <c r="AB67" s="1"/>
  <c r="AC66"/>
  <c r="AC67" s="1"/>
  <c r="AD66"/>
  <c r="AD67" s="1"/>
  <c r="AE66"/>
  <c r="AE67" s="1"/>
  <c r="AF66"/>
  <c r="AF67" s="1"/>
  <c r="AG66"/>
  <c r="AG67" s="1"/>
  <c r="AH66"/>
  <c r="AH67" s="1"/>
  <c r="AI66"/>
  <c r="AI67" s="1"/>
  <c r="AJ66"/>
  <c r="AJ67" s="1"/>
  <c r="AK66"/>
  <c r="AK67" s="1"/>
  <c r="AL66"/>
  <c r="AL67" s="1"/>
  <c r="AM66"/>
  <c r="AM67" s="1"/>
  <c r="AN66"/>
  <c r="AN67" s="1"/>
  <c r="AO66"/>
  <c r="AO67" s="1"/>
  <c r="AP66"/>
  <c r="AP67" s="1"/>
  <c r="AQ66"/>
  <c r="AQ67" s="1"/>
  <c r="AR66"/>
  <c r="AR67" s="1"/>
  <c r="AS66"/>
  <c r="AS67" s="1"/>
  <c r="AT66"/>
  <c r="AT67" s="1"/>
  <c r="AU66"/>
  <c r="AU67" s="1"/>
  <c r="H64"/>
  <c r="H65" s="1"/>
  <c r="I64"/>
  <c r="J64"/>
  <c r="J65" s="1"/>
  <c r="K64"/>
  <c r="K65" s="1"/>
  <c r="L64"/>
  <c r="L65" s="1"/>
  <c r="M64"/>
  <c r="N64"/>
  <c r="N65" s="1"/>
  <c r="O64"/>
  <c r="O65" s="1"/>
  <c r="P64"/>
  <c r="P65" s="1"/>
  <c r="Q64"/>
  <c r="R64"/>
  <c r="R65" s="1"/>
  <c r="S64"/>
  <c r="S65" s="1"/>
  <c r="T64"/>
  <c r="T65" s="1"/>
  <c r="U64"/>
  <c r="V64"/>
  <c r="V65" s="1"/>
  <c r="W64"/>
  <c r="W65" s="1"/>
  <c r="Z64"/>
  <c r="Z65" s="1"/>
  <c r="AA64"/>
  <c r="AB64"/>
  <c r="AB65" s="1"/>
  <c r="AC64"/>
  <c r="AC65" s="1"/>
  <c r="AD64"/>
  <c r="AD65" s="1"/>
  <c r="AE64"/>
  <c r="AF64"/>
  <c r="AF65" s="1"/>
  <c r="AG64"/>
  <c r="AG65" s="1"/>
  <c r="AH64"/>
  <c r="AH65" s="1"/>
  <c r="AI64"/>
  <c r="AJ64"/>
  <c r="AJ65" s="1"/>
  <c r="AK64"/>
  <c r="AK65" s="1"/>
  <c r="AL64"/>
  <c r="AL65" s="1"/>
  <c r="AM64"/>
  <c r="AN64"/>
  <c r="AN65" s="1"/>
  <c r="AO64"/>
  <c r="AO65" s="1"/>
  <c r="AP64"/>
  <c r="AP65" s="1"/>
  <c r="AQ64"/>
  <c r="AR64"/>
  <c r="AR65" s="1"/>
  <c r="AS64"/>
  <c r="AS65" s="1"/>
  <c r="AT64"/>
  <c r="AT65" s="1"/>
  <c r="AU64"/>
  <c r="H62"/>
  <c r="H63" s="1"/>
  <c r="I62"/>
  <c r="I63" s="1"/>
  <c r="J62"/>
  <c r="J63" s="1"/>
  <c r="K62"/>
  <c r="K60" s="1"/>
  <c r="L62"/>
  <c r="L63" s="1"/>
  <c r="M62"/>
  <c r="M63" s="1"/>
  <c r="N62"/>
  <c r="N63" s="1"/>
  <c r="O62"/>
  <c r="O63" s="1"/>
  <c r="O61" s="1"/>
  <c r="P62"/>
  <c r="P63" s="1"/>
  <c r="Q62"/>
  <c r="Q63" s="1"/>
  <c r="R62"/>
  <c r="R63" s="1"/>
  <c r="S62"/>
  <c r="S63" s="1"/>
  <c r="S61" s="1"/>
  <c r="T62"/>
  <c r="T63" s="1"/>
  <c r="U62"/>
  <c r="U63" s="1"/>
  <c r="V62"/>
  <c r="V63" s="1"/>
  <c r="W62"/>
  <c r="Z62"/>
  <c r="Z63" s="1"/>
  <c r="AA62"/>
  <c r="AA63" s="1"/>
  <c r="AB62"/>
  <c r="AB63" s="1"/>
  <c r="AC62"/>
  <c r="AC60" s="1"/>
  <c r="AD62"/>
  <c r="AD63" s="1"/>
  <c r="AE62"/>
  <c r="AE63" s="1"/>
  <c r="AF62"/>
  <c r="AF63" s="1"/>
  <c r="AG62"/>
  <c r="AG63" s="1"/>
  <c r="AG61" s="1"/>
  <c r="AH62"/>
  <c r="AH63" s="1"/>
  <c r="AI62"/>
  <c r="AI63" s="1"/>
  <c r="AJ62"/>
  <c r="AJ63" s="1"/>
  <c r="AK62"/>
  <c r="AK63" s="1"/>
  <c r="AK61" s="1"/>
  <c r="AL62"/>
  <c r="AL63" s="1"/>
  <c r="AM62"/>
  <c r="AM63" s="1"/>
  <c r="AN62"/>
  <c r="AN63" s="1"/>
  <c r="AO62"/>
  <c r="AO63" s="1"/>
  <c r="AO61" s="1"/>
  <c r="AP62"/>
  <c r="AP63" s="1"/>
  <c r="AQ62"/>
  <c r="AQ63" s="1"/>
  <c r="AR62"/>
  <c r="AR63" s="1"/>
  <c r="AS62"/>
  <c r="AS63" s="1"/>
  <c r="AT62"/>
  <c r="AT63" s="1"/>
  <c r="AU62"/>
  <c r="AU63" s="1"/>
  <c r="AA58"/>
  <c r="AA59" s="1"/>
  <c r="AB58"/>
  <c r="AB59" s="1"/>
  <c r="AC58"/>
  <c r="AC59" s="1"/>
  <c r="AD58"/>
  <c r="AD59" s="1"/>
  <c r="AE58"/>
  <c r="AE59" s="1"/>
  <c r="AF58"/>
  <c r="AF59" s="1"/>
  <c r="AG58"/>
  <c r="AG59" s="1"/>
  <c r="AH58"/>
  <c r="AH59" s="1"/>
  <c r="AI58"/>
  <c r="AI59" s="1"/>
  <c r="AJ58"/>
  <c r="AJ59" s="1"/>
  <c r="AK58"/>
  <c r="AK59" s="1"/>
  <c r="AL58"/>
  <c r="AL59" s="1"/>
  <c r="AM58"/>
  <c r="AM59" s="1"/>
  <c r="AN58"/>
  <c r="AN59" s="1"/>
  <c r="AO58"/>
  <c r="AO59" s="1"/>
  <c r="AP58"/>
  <c r="AP59" s="1"/>
  <c r="AQ58"/>
  <c r="AQ59" s="1"/>
  <c r="AR58"/>
  <c r="AR59" s="1"/>
  <c r="AS58"/>
  <c r="AS59" s="1"/>
  <c r="AT58"/>
  <c r="AT59" s="1"/>
  <c r="AU58"/>
  <c r="AU59" s="1"/>
  <c r="Z58"/>
  <c r="Z59" s="1"/>
  <c r="H54"/>
  <c r="H55" s="1"/>
  <c r="I54"/>
  <c r="I55" s="1"/>
  <c r="J54"/>
  <c r="J55" s="1"/>
  <c r="K54"/>
  <c r="K55" s="1"/>
  <c r="L54"/>
  <c r="L55" s="1"/>
  <c r="M54"/>
  <c r="M55" s="1"/>
  <c r="N54"/>
  <c r="N55" s="1"/>
  <c r="O54"/>
  <c r="O55" s="1"/>
  <c r="P54"/>
  <c r="P55" s="1"/>
  <c r="Q54"/>
  <c r="Q55" s="1"/>
  <c r="R54"/>
  <c r="R55" s="1"/>
  <c r="S54"/>
  <c r="S55" s="1"/>
  <c r="T54"/>
  <c r="T55" s="1"/>
  <c r="U54"/>
  <c r="U55" s="1"/>
  <c r="V54"/>
  <c r="V55" s="1"/>
  <c r="W54"/>
  <c r="W55" s="1"/>
  <c r="Z54"/>
  <c r="Z55" s="1"/>
  <c r="AA54"/>
  <c r="AA55" s="1"/>
  <c r="AB54"/>
  <c r="AB55" s="1"/>
  <c r="AC54"/>
  <c r="AC55" s="1"/>
  <c r="AD54"/>
  <c r="AD55" s="1"/>
  <c r="AE54"/>
  <c r="AE55" s="1"/>
  <c r="AF54"/>
  <c r="AF55" s="1"/>
  <c r="AG54"/>
  <c r="AG55" s="1"/>
  <c r="AH54"/>
  <c r="AH55" s="1"/>
  <c r="AI54"/>
  <c r="AI55" s="1"/>
  <c r="AJ54"/>
  <c r="AJ55" s="1"/>
  <c r="AK54"/>
  <c r="AK55" s="1"/>
  <c r="AL54"/>
  <c r="AL55" s="1"/>
  <c r="AM54"/>
  <c r="AM55" s="1"/>
  <c r="AN54"/>
  <c r="AN55" s="1"/>
  <c r="AO54"/>
  <c r="AO55" s="1"/>
  <c r="AP54"/>
  <c r="AP55" s="1"/>
  <c r="AQ54"/>
  <c r="AQ55" s="1"/>
  <c r="AR54"/>
  <c r="AR55" s="1"/>
  <c r="AS54"/>
  <c r="AS55" s="1"/>
  <c r="AT54"/>
  <c r="AT55" s="1"/>
  <c r="AU54"/>
  <c r="AU55" s="1"/>
  <c r="H52"/>
  <c r="H53" s="1"/>
  <c r="I52"/>
  <c r="I53" s="1"/>
  <c r="J52"/>
  <c r="J53" s="1"/>
  <c r="K52"/>
  <c r="K53" s="1"/>
  <c r="L52"/>
  <c r="L53" s="1"/>
  <c r="M52"/>
  <c r="M53" s="1"/>
  <c r="N52"/>
  <c r="N53" s="1"/>
  <c r="O52"/>
  <c r="O53" s="1"/>
  <c r="P52"/>
  <c r="P53" s="1"/>
  <c r="Q52"/>
  <c r="Q53" s="1"/>
  <c r="R52"/>
  <c r="R53" s="1"/>
  <c r="S52"/>
  <c r="S53" s="1"/>
  <c r="T52"/>
  <c r="T53" s="1"/>
  <c r="U52"/>
  <c r="U53" s="1"/>
  <c r="V52"/>
  <c r="V53" s="1"/>
  <c r="W52"/>
  <c r="W53" s="1"/>
  <c r="Z52"/>
  <c r="Z53" s="1"/>
  <c r="AA52"/>
  <c r="AA53" s="1"/>
  <c r="AB52"/>
  <c r="AB53" s="1"/>
  <c r="AC52"/>
  <c r="AC53" s="1"/>
  <c r="AD52"/>
  <c r="AD53" s="1"/>
  <c r="AE52"/>
  <c r="AE53" s="1"/>
  <c r="AF52"/>
  <c r="AF53" s="1"/>
  <c r="AG52"/>
  <c r="AG53" s="1"/>
  <c r="AH52"/>
  <c r="AH53" s="1"/>
  <c r="AI52"/>
  <c r="AI53" s="1"/>
  <c r="AJ52"/>
  <c r="AJ53" s="1"/>
  <c r="AK52"/>
  <c r="AK53" s="1"/>
  <c r="AL52"/>
  <c r="AL53" s="1"/>
  <c r="AM52"/>
  <c r="AM53" s="1"/>
  <c r="AN52"/>
  <c r="AN53" s="1"/>
  <c r="AO52"/>
  <c r="AO53" s="1"/>
  <c r="AP52"/>
  <c r="AP53" s="1"/>
  <c r="AQ52"/>
  <c r="AQ53" s="1"/>
  <c r="AR52"/>
  <c r="AR53" s="1"/>
  <c r="AS52"/>
  <c r="AS53" s="1"/>
  <c r="AT52"/>
  <c r="AT53" s="1"/>
  <c r="AU52"/>
  <c r="AU53" s="1"/>
  <c r="H50"/>
  <c r="H51" s="1"/>
  <c r="I50"/>
  <c r="I51" s="1"/>
  <c r="J50"/>
  <c r="J51" s="1"/>
  <c r="K50"/>
  <c r="K51" s="1"/>
  <c r="L50"/>
  <c r="L51" s="1"/>
  <c r="M50"/>
  <c r="M51" s="1"/>
  <c r="N50"/>
  <c r="N51" s="1"/>
  <c r="O50"/>
  <c r="O51" s="1"/>
  <c r="P50"/>
  <c r="P51" s="1"/>
  <c r="Q50"/>
  <c r="Q51" s="1"/>
  <c r="R50"/>
  <c r="R51" s="1"/>
  <c r="S50"/>
  <c r="S51" s="1"/>
  <c r="T50"/>
  <c r="T51" s="1"/>
  <c r="U50"/>
  <c r="U51" s="1"/>
  <c r="V50"/>
  <c r="V51" s="1"/>
  <c r="W50"/>
  <c r="W51" s="1"/>
  <c r="Z50"/>
  <c r="Z51" s="1"/>
  <c r="AA50"/>
  <c r="AA51" s="1"/>
  <c r="AB50"/>
  <c r="AB51" s="1"/>
  <c r="AC50"/>
  <c r="AC51" s="1"/>
  <c r="AD50"/>
  <c r="AD51" s="1"/>
  <c r="AE50"/>
  <c r="AE51" s="1"/>
  <c r="AF50"/>
  <c r="AF51" s="1"/>
  <c r="AG50"/>
  <c r="AG51" s="1"/>
  <c r="AH50"/>
  <c r="AH51" s="1"/>
  <c r="AI50"/>
  <c r="AI51" s="1"/>
  <c r="AJ50"/>
  <c r="AJ51" s="1"/>
  <c r="AK50"/>
  <c r="AK51" s="1"/>
  <c r="AL50"/>
  <c r="AL51" s="1"/>
  <c r="AM50"/>
  <c r="AM51" s="1"/>
  <c r="AN50"/>
  <c r="AN51" s="1"/>
  <c r="AO50"/>
  <c r="AO51" s="1"/>
  <c r="AP50"/>
  <c r="AP51" s="1"/>
  <c r="AQ50"/>
  <c r="AQ51" s="1"/>
  <c r="AR50"/>
  <c r="AR51" s="1"/>
  <c r="AS50"/>
  <c r="AS51" s="1"/>
  <c r="AT50"/>
  <c r="AT51" s="1"/>
  <c r="AU50"/>
  <c r="AU51" s="1"/>
  <c r="H48"/>
  <c r="H49" s="1"/>
  <c r="I48"/>
  <c r="I49" s="1"/>
  <c r="J48"/>
  <c r="J49" s="1"/>
  <c r="K48"/>
  <c r="K49" s="1"/>
  <c r="L48"/>
  <c r="L49" s="1"/>
  <c r="M48"/>
  <c r="M49" s="1"/>
  <c r="N48"/>
  <c r="N49" s="1"/>
  <c r="O48"/>
  <c r="O49" s="1"/>
  <c r="P48"/>
  <c r="P49" s="1"/>
  <c r="Q48"/>
  <c r="Q49" s="1"/>
  <c r="R48"/>
  <c r="R49" s="1"/>
  <c r="S48"/>
  <c r="S49" s="1"/>
  <c r="T48"/>
  <c r="T49" s="1"/>
  <c r="U48"/>
  <c r="U49" s="1"/>
  <c r="V48"/>
  <c r="V49" s="1"/>
  <c r="W48"/>
  <c r="W49" s="1"/>
  <c r="Z48"/>
  <c r="Z49" s="1"/>
  <c r="AA48"/>
  <c r="AA49" s="1"/>
  <c r="AB48"/>
  <c r="AB49" s="1"/>
  <c r="AC48"/>
  <c r="AC49" s="1"/>
  <c r="AD48"/>
  <c r="AD49" s="1"/>
  <c r="AE48"/>
  <c r="AE49" s="1"/>
  <c r="AF48"/>
  <c r="AF49" s="1"/>
  <c r="AG48"/>
  <c r="AG49" s="1"/>
  <c r="AH48"/>
  <c r="AH49" s="1"/>
  <c r="AI48"/>
  <c r="AI49" s="1"/>
  <c r="AJ48"/>
  <c r="AJ49" s="1"/>
  <c r="AK48"/>
  <c r="AK49" s="1"/>
  <c r="AL48"/>
  <c r="AL49" s="1"/>
  <c r="AM48"/>
  <c r="AM49" s="1"/>
  <c r="AN48"/>
  <c r="AN49" s="1"/>
  <c r="AO48"/>
  <c r="AO49" s="1"/>
  <c r="AP48"/>
  <c r="AP49" s="1"/>
  <c r="AQ48"/>
  <c r="AQ49" s="1"/>
  <c r="AR48"/>
  <c r="AR49" s="1"/>
  <c r="AS48"/>
  <c r="AS49" s="1"/>
  <c r="AT48"/>
  <c r="AT49" s="1"/>
  <c r="AU48"/>
  <c r="AU49" s="1"/>
  <c r="H46"/>
  <c r="H47" s="1"/>
  <c r="I46"/>
  <c r="I47" s="1"/>
  <c r="J46"/>
  <c r="J47" s="1"/>
  <c r="K46"/>
  <c r="K47" s="1"/>
  <c r="L46"/>
  <c r="L47" s="1"/>
  <c r="M46"/>
  <c r="M47" s="1"/>
  <c r="N46"/>
  <c r="N47" s="1"/>
  <c r="O46"/>
  <c r="O47" s="1"/>
  <c r="P46"/>
  <c r="P47" s="1"/>
  <c r="Q46"/>
  <c r="Q47" s="1"/>
  <c r="R46"/>
  <c r="R47" s="1"/>
  <c r="S46"/>
  <c r="S47" s="1"/>
  <c r="T46"/>
  <c r="T47" s="1"/>
  <c r="U46"/>
  <c r="U47" s="1"/>
  <c r="V46"/>
  <c r="V47" s="1"/>
  <c r="W46"/>
  <c r="W47" s="1"/>
  <c r="Z46"/>
  <c r="Z47" s="1"/>
  <c r="AA46"/>
  <c r="AA47" s="1"/>
  <c r="AB46"/>
  <c r="AB47" s="1"/>
  <c r="AC46"/>
  <c r="AC47" s="1"/>
  <c r="AD46"/>
  <c r="AD47" s="1"/>
  <c r="AE46"/>
  <c r="AE47" s="1"/>
  <c r="AF46"/>
  <c r="AF47" s="1"/>
  <c r="AG46"/>
  <c r="AG47" s="1"/>
  <c r="AH46"/>
  <c r="AH47" s="1"/>
  <c r="AI46"/>
  <c r="AI47" s="1"/>
  <c r="AJ46"/>
  <c r="AJ47" s="1"/>
  <c r="AK46"/>
  <c r="AK47" s="1"/>
  <c r="AL46"/>
  <c r="AL47" s="1"/>
  <c r="AM46"/>
  <c r="AM47" s="1"/>
  <c r="AN46"/>
  <c r="AN47" s="1"/>
  <c r="AO46"/>
  <c r="AO47" s="1"/>
  <c r="AP46"/>
  <c r="AP47" s="1"/>
  <c r="AQ46"/>
  <c r="AQ47" s="1"/>
  <c r="AR46"/>
  <c r="AR47" s="1"/>
  <c r="AS46"/>
  <c r="AS47" s="1"/>
  <c r="AT46"/>
  <c r="AT47" s="1"/>
  <c r="AU46"/>
  <c r="AU47" s="1"/>
  <c r="H44"/>
  <c r="H45" s="1"/>
  <c r="I44"/>
  <c r="I45" s="1"/>
  <c r="J44"/>
  <c r="J45" s="1"/>
  <c r="K44"/>
  <c r="K45" s="1"/>
  <c r="L44"/>
  <c r="L45" s="1"/>
  <c r="M44"/>
  <c r="M45" s="1"/>
  <c r="N44"/>
  <c r="N45" s="1"/>
  <c r="O44"/>
  <c r="O45" s="1"/>
  <c r="P44"/>
  <c r="P45" s="1"/>
  <c r="Q44"/>
  <c r="Q45" s="1"/>
  <c r="R44"/>
  <c r="R45" s="1"/>
  <c r="S44"/>
  <c r="S45" s="1"/>
  <c r="T44"/>
  <c r="T45" s="1"/>
  <c r="U44"/>
  <c r="U45" s="1"/>
  <c r="V44"/>
  <c r="V45" s="1"/>
  <c r="W44"/>
  <c r="W45" s="1"/>
  <c r="Z44"/>
  <c r="Z45" s="1"/>
  <c r="AA44"/>
  <c r="AA45" s="1"/>
  <c r="AB44"/>
  <c r="AB45" s="1"/>
  <c r="AC44"/>
  <c r="AC45" s="1"/>
  <c r="AD44"/>
  <c r="AD45" s="1"/>
  <c r="AE44"/>
  <c r="AE45" s="1"/>
  <c r="AF44"/>
  <c r="AF45" s="1"/>
  <c r="AG44"/>
  <c r="AG45" s="1"/>
  <c r="AH44"/>
  <c r="AH45" s="1"/>
  <c r="AI44"/>
  <c r="AI45" s="1"/>
  <c r="AJ44"/>
  <c r="AJ45" s="1"/>
  <c r="AK44"/>
  <c r="AK45" s="1"/>
  <c r="AL44"/>
  <c r="AL45" s="1"/>
  <c r="AM44"/>
  <c r="AM45" s="1"/>
  <c r="AN44"/>
  <c r="AN45" s="1"/>
  <c r="AO44"/>
  <c r="AO45" s="1"/>
  <c r="AP44"/>
  <c r="AP45" s="1"/>
  <c r="AQ44"/>
  <c r="AQ45" s="1"/>
  <c r="AR44"/>
  <c r="AR45" s="1"/>
  <c r="AS44"/>
  <c r="AS45" s="1"/>
  <c r="AT44"/>
  <c r="AT45" s="1"/>
  <c r="AU44"/>
  <c r="AU45" s="1"/>
  <c r="H42"/>
  <c r="H43" s="1"/>
  <c r="I42"/>
  <c r="I43" s="1"/>
  <c r="J42"/>
  <c r="J43" s="1"/>
  <c r="K42"/>
  <c r="K43" s="1"/>
  <c r="L42"/>
  <c r="L43" s="1"/>
  <c r="M42"/>
  <c r="M43" s="1"/>
  <c r="N42"/>
  <c r="N43" s="1"/>
  <c r="O42"/>
  <c r="O43" s="1"/>
  <c r="P42"/>
  <c r="P43" s="1"/>
  <c r="Q42"/>
  <c r="Q43" s="1"/>
  <c r="R42"/>
  <c r="R43" s="1"/>
  <c r="S42"/>
  <c r="S43" s="1"/>
  <c r="T42"/>
  <c r="T43" s="1"/>
  <c r="U42"/>
  <c r="U43" s="1"/>
  <c r="V42"/>
  <c r="V43" s="1"/>
  <c r="W42"/>
  <c r="W43" s="1"/>
  <c r="Z42"/>
  <c r="Z43" s="1"/>
  <c r="AA42"/>
  <c r="AA43" s="1"/>
  <c r="AB42"/>
  <c r="AB43" s="1"/>
  <c r="AC42"/>
  <c r="AC43" s="1"/>
  <c r="AD42"/>
  <c r="AD43" s="1"/>
  <c r="AE42"/>
  <c r="AE43" s="1"/>
  <c r="AF42"/>
  <c r="AF43" s="1"/>
  <c r="AG42"/>
  <c r="AG43" s="1"/>
  <c r="AH42"/>
  <c r="AH43" s="1"/>
  <c r="AI42"/>
  <c r="AI43" s="1"/>
  <c r="AJ42"/>
  <c r="AJ43" s="1"/>
  <c r="AK42"/>
  <c r="AK43" s="1"/>
  <c r="AL42"/>
  <c r="AL43" s="1"/>
  <c r="AM42"/>
  <c r="AM43" s="1"/>
  <c r="AN42"/>
  <c r="AN43" s="1"/>
  <c r="AO42"/>
  <c r="AO43" s="1"/>
  <c r="AP42"/>
  <c r="AP43" s="1"/>
  <c r="AQ42"/>
  <c r="AQ43" s="1"/>
  <c r="AR42"/>
  <c r="AR43" s="1"/>
  <c r="AS42"/>
  <c r="AS43" s="1"/>
  <c r="AT42"/>
  <c r="AT43" s="1"/>
  <c r="AU42"/>
  <c r="AU43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H38"/>
  <c r="H39" s="1"/>
  <c r="I38"/>
  <c r="I39" s="1"/>
  <c r="J38"/>
  <c r="J39" s="1"/>
  <c r="K38"/>
  <c r="K39" s="1"/>
  <c r="L38"/>
  <c r="L39" s="1"/>
  <c r="M38"/>
  <c r="M39" s="1"/>
  <c r="N38"/>
  <c r="N39" s="1"/>
  <c r="O38"/>
  <c r="O39" s="1"/>
  <c r="P38"/>
  <c r="P39" s="1"/>
  <c r="Q38"/>
  <c r="Q39" s="1"/>
  <c r="R38"/>
  <c r="R39" s="1"/>
  <c r="S38"/>
  <c r="S39" s="1"/>
  <c r="T38"/>
  <c r="T39" s="1"/>
  <c r="U38"/>
  <c r="U39" s="1"/>
  <c r="V38"/>
  <c r="V39" s="1"/>
  <c r="W38"/>
  <c r="W39" s="1"/>
  <c r="Z38"/>
  <c r="Z39" s="1"/>
  <c r="AA38"/>
  <c r="AA39" s="1"/>
  <c r="AB38"/>
  <c r="AB39" s="1"/>
  <c r="AC38"/>
  <c r="AC39" s="1"/>
  <c r="AD38"/>
  <c r="AD39" s="1"/>
  <c r="AE38"/>
  <c r="AE39" s="1"/>
  <c r="AF38"/>
  <c r="AF39" s="1"/>
  <c r="AG38"/>
  <c r="AG39" s="1"/>
  <c r="AH38"/>
  <c r="AH39" s="1"/>
  <c r="AI38"/>
  <c r="AI39" s="1"/>
  <c r="AJ38"/>
  <c r="AJ39" s="1"/>
  <c r="AK38"/>
  <c r="AK39" s="1"/>
  <c r="AL38"/>
  <c r="AL39" s="1"/>
  <c r="AM38"/>
  <c r="AM39" s="1"/>
  <c r="AN38"/>
  <c r="AN39" s="1"/>
  <c r="AO38"/>
  <c r="AO39" s="1"/>
  <c r="AP38"/>
  <c r="AP39" s="1"/>
  <c r="AQ38"/>
  <c r="AQ39" s="1"/>
  <c r="AR38"/>
  <c r="AR39" s="1"/>
  <c r="AS38"/>
  <c r="AS39" s="1"/>
  <c r="AT38"/>
  <c r="AT39" s="1"/>
  <c r="AU38"/>
  <c r="AU39" s="1"/>
  <c r="H36"/>
  <c r="H37" s="1"/>
  <c r="I36"/>
  <c r="I37" s="1"/>
  <c r="J36"/>
  <c r="J37" s="1"/>
  <c r="K36"/>
  <c r="K37" s="1"/>
  <c r="L36"/>
  <c r="L37" s="1"/>
  <c r="M36"/>
  <c r="M37" s="1"/>
  <c r="N36"/>
  <c r="N37" s="1"/>
  <c r="O36"/>
  <c r="O37" s="1"/>
  <c r="P36"/>
  <c r="P37" s="1"/>
  <c r="Q36"/>
  <c r="Q37" s="1"/>
  <c r="R36"/>
  <c r="R37" s="1"/>
  <c r="S36"/>
  <c r="S37" s="1"/>
  <c r="T36"/>
  <c r="T37" s="1"/>
  <c r="U36"/>
  <c r="U37" s="1"/>
  <c r="V36"/>
  <c r="V37" s="1"/>
  <c r="W36"/>
  <c r="W37" s="1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G66"/>
  <c r="G64"/>
  <c r="G62"/>
  <c r="H56"/>
  <c r="H57" s="1"/>
  <c r="I56"/>
  <c r="I57" s="1"/>
  <c r="J56"/>
  <c r="J57" s="1"/>
  <c r="K56"/>
  <c r="K57" s="1"/>
  <c r="L56"/>
  <c r="L57" s="1"/>
  <c r="M56"/>
  <c r="M57" s="1"/>
  <c r="N56"/>
  <c r="N57" s="1"/>
  <c r="O56"/>
  <c r="O57" s="1"/>
  <c r="P56"/>
  <c r="P57" s="1"/>
  <c r="Q56"/>
  <c r="Q57" s="1"/>
  <c r="R56"/>
  <c r="R57" s="1"/>
  <c r="S56"/>
  <c r="S57" s="1"/>
  <c r="T56"/>
  <c r="T57" s="1"/>
  <c r="U56"/>
  <c r="U57" s="1"/>
  <c r="V56"/>
  <c r="V57" s="1"/>
  <c r="W56"/>
  <c r="W57" s="1"/>
  <c r="G56"/>
  <c r="G54"/>
  <c r="G52"/>
  <c r="G50"/>
  <c r="G48"/>
  <c r="G46"/>
  <c r="G44"/>
  <c r="G42"/>
  <c r="G40"/>
  <c r="G38"/>
  <c r="G36"/>
  <c r="BH44" l="1"/>
  <c r="AU35"/>
  <c r="AQ35"/>
  <c r="AM35"/>
  <c r="AI35"/>
  <c r="AE35"/>
  <c r="AA35"/>
  <c r="AU34"/>
  <c r="AQ34"/>
  <c r="AM34"/>
  <c r="AI34"/>
  <c r="AE34"/>
  <c r="AA34"/>
  <c r="BH42"/>
  <c r="BH46"/>
  <c r="BH48"/>
  <c r="AK60"/>
  <c r="S60"/>
  <c r="W35"/>
  <c r="W61"/>
  <c r="AS35"/>
  <c r="AO35"/>
  <c r="AO71" s="1"/>
  <c r="AK35"/>
  <c r="AK71" s="1"/>
  <c r="AG35"/>
  <c r="AG71" s="1"/>
  <c r="AC35"/>
  <c r="U35"/>
  <c r="S35"/>
  <c r="S71" s="1"/>
  <c r="Q35"/>
  <c r="O35"/>
  <c r="O71" s="1"/>
  <c r="M35"/>
  <c r="K35"/>
  <c r="I35"/>
  <c r="BI58"/>
  <c r="AC63"/>
  <c r="AC61" s="1"/>
  <c r="K63"/>
  <c r="K61" s="1"/>
  <c r="BH38"/>
  <c r="AS34"/>
  <c r="AS61"/>
  <c r="W34"/>
  <c r="U34"/>
  <c r="S34"/>
  <c r="Q34"/>
  <c r="O34"/>
  <c r="M34"/>
  <c r="K34"/>
  <c r="I34"/>
  <c r="BH58"/>
  <c r="AS60"/>
  <c r="AG60"/>
  <c r="W60"/>
  <c r="O60"/>
  <c r="BH54"/>
  <c r="G55"/>
  <c r="BI54" s="1"/>
  <c r="BH62"/>
  <c r="G63"/>
  <c r="G60"/>
  <c r="BH66"/>
  <c r="G67"/>
  <c r="BI66" s="1"/>
  <c r="BH36"/>
  <c r="G34"/>
  <c r="BH40"/>
  <c r="BH52"/>
  <c r="G53"/>
  <c r="BI52" s="1"/>
  <c r="BH56"/>
  <c r="G57"/>
  <c r="BI56" s="1"/>
  <c r="BH64"/>
  <c r="G65"/>
  <c r="G37"/>
  <c r="BI36" s="1"/>
  <c r="G41"/>
  <c r="BI40" s="1"/>
  <c r="G45"/>
  <c r="BI44" s="1"/>
  <c r="G49"/>
  <c r="BI48" s="1"/>
  <c r="BH50"/>
  <c r="G51"/>
  <c r="G39"/>
  <c r="BI38" s="1"/>
  <c r="G43"/>
  <c r="BI42" s="1"/>
  <c r="G47"/>
  <c r="BI46" s="1"/>
  <c r="AO60"/>
  <c r="AU65"/>
  <c r="AU61" s="1"/>
  <c r="AU60"/>
  <c r="AU68" s="1"/>
  <c r="AQ65"/>
  <c r="AQ61" s="1"/>
  <c r="AQ71" s="1"/>
  <c r="AQ60"/>
  <c r="AM65"/>
  <c r="AM61" s="1"/>
  <c r="AM60"/>
  <c r="AM68" s="1"/>
  <c r="AI65"/>
  <c r="AI61" s="1"/>
  <c r="AI71" s="1"/>
  <c r="AI60"/>
  <c r="AE65"/>
  <c r="AE61" s="1"/>
  <c r="AE60"/>
  <c r="AE70" s="1"/>
  <c r="AA65"/>
  <c r="AA61" s="1"/>
  <c r="AA71" s="1"/>
  <c r="AA60"/>
  <c r="U65"/>
  <c r="U61" s="1"/>
  <c r="U60"/>
  <c r="Q65"/>
  <c r="Q61" s="1"/>
  <c r="Q60"/>
  <c r="M65"/>
  <c r="M61" s="1"/>
  <c r="M60"/>
  <c r="I65"/>
  <c r="I61" s="1"/>
  <c r="I60"/>
  <c r="AO34"/>
  <c r="AK34"/>
  <c r="AG34"/>
  <c r="AC34"/>
  <c r="AT61"/>
  <c r="AR61"/>
  <c r="AP61"/>
  <c r="AN61"/>
  <c r="AL61"/>
  <c r="AJ61"/>
  <c r="AH61"/>
  <c r="AF61"/>
  <c r="AD61"/>
  <c r="AB61"/>
  <c r="Z61"/>
  <c r="V61"/>
  <c r="T61"/>
  <c r="R61"/>
  <c r="P61"/>
  <c r="N61"/>
  <c r="L61"/>
  <c r="J61"/>
  <c r="H61"/>
  <c r="AT60"/>
  <c r="AR60"/>
  <c r="AP60"/>
  <c r="AN60"/>
  <c r="AL60"/>
  <c r="AJ60"/>
  <c r="AH60"/>
  <c r="AF60"/>
  <c r="AD60"/>
  <c r="AB60"/>
  <c r="Z60"/>
  <c r="V60"/>
  <c r="T60"/>
  <c r="R60"/>
  <c r="P60"/>
  <c r="N60"/>
  <c r="L60"/>
  <c r="J60"/>
  <c r="H60"/>
  <c r="AT34"/>
  <c r="AR34"/>
  <c r="AP34"/>
  <c r="AN34"/>
  <c r="AL34"/>
  <c r="AJ34"/>
  <c r="AH34"/>
  <c r="AF34"/>
  <c r="AD34"/>
  <c r="AB34"/>
  <c r="Z34"/>
  <c r="V34"/>
  <c r="T34"/>
  <c r="R34"/>
  <c r="P34"/>
  <c r="N34"/>
  <c r="L34"/>
  <c r="J34"/>
  <c r="H34"/>
  <c r="AT35"/>
  <c r="AP35"/>
  <c r="AN35"/>
  <c r="AN71" s="1"/>
  <c r="AL35"/>
  <c r="AJ35"/>
  <c r="AJ71" s="1"/>
  <c r="AH35"/>
  <c r="AF35"/>
  <c r="AF71" s="1"/>
  <c r="AD35"/>
  <c r="AB35"/>
  <c r="AB71" s="1"/>
  <c r="Z35"/>
  <c r="V35"/>
  <c r="V71" s="1"/>
  <c r="T35"/>
  <c r="R35"/>
  <c r="R71" s="1"/>
  <c r="P35"/>
  <c r="N35"/>
  <c r="N71" s="1"/>
  <c r="L35"/>
  <c r="J35"/>
  <c r="J71" s="1"/>
  <c r="H35"/>
  <c r="AT71" l="1"/>
  <c r="AE71"/>
  <c r="AM71"/>
  <c r="AU71"/>
  <c r="H71"/>
  <c r="L71"/>
  <c r="P71"/>
  <c r="T71"/>
  <c r="Z71"/>
  <c r="AD71"/>
  <c r="AH71"/>
  <c r="AL71"/>
  <c r="AP71"/>
  <c r="G61"/>
  <c r="AA68"/>
  <c r="AI70"/>
  <c r="AI72" s="1"/>
  <c r="AQ70"/>
  <c r="AC71"/>
  <c r="W71"/>
  <c r="J70"/>
  <c r="J68"/>
  <c r="N70"/>
  <c r="N68"/>
  <c r="R70"/>
  <c r="R68"/>
  <c r="V70"/>
  <c r="V68"/>
  <c r="AB68"/>
  <c r="AB70"/>
  <c r="AF68"/>
  <c r="AF70"/>
  <c r="AJ68"/>
  <c r="AJ70"/>
  <c r="AN68"/>
  <c r="AN70"/>
  <c r="AR68"/>
  <c r="AR70"/>
  <c r="AG70"/>
  <c r="AG72" s="1"/>
  <c r="AG68"/>
  <c r="AO70"/>
  <c r="AO72" s="1"/>
  <c r="AO68"/>
  <c r="G70"/>
  <c r="G68"/>
  <c r="I70"/>
  <c r="I68"/>
  <c r="M70"/>
  <c r="M68"/>
  <c r="Q70"/>
  <c r="Q68"/>
  <c r="U70"/>
  <c r="U68"/>
  <c r="I71"/>
  <c r="M71"/>
  <c r="Q71"/>
  <c r="U71"/>
  <c r="AE68"/>
  <c r="AI68"/>
  <c r="AQ68"/>
  <c r="AA70"/>
  <c r="AA72" s="1"/>
  <c r="AM70"/>
  <c r="AU70"/>
  <c r="H70"/>
  <c r="H68"/>
  <c r="L70"/>
  <c r="L68"/>
  <c r="P70"/>
  <c r="P68"/>
  <c r="T70"/>
  <c r="T72" s="1"/>
  <c r="T68"/>
  <c r="Z68"/>
  <c r="Z70"/>
  <c r="AD68"/>
  <c r="AD70"/>
  <c r="AH68"/>
  <c r="AH70"/>
  <c r="AL68"/>
  <c r="AL70"/>
  <c r="AP68"/>
  <c r="AP70"/>
  <c r="AP72" s="1"/>
  <c r="AT68"/>
  <c r="AT70"/>
  <c r="AC70"/>
  <c r="AC72" s="1"/>
  <c r="AC68"/>
  <c r="AK70"/>
  <c r="AK72" s="1"/>
  <c r="AK68"/>
  <c r="K70"/>
  <c r="K68"/>
  <c r="O70"/>
  <c r="O72" s="1"/>
  <c r="O68"/>
  <c r="S70"/>
  <c r="S72" s="1"/>
  <c r="S68"/>
  <c r="W70"/>
  <c r="W68"/>
  <c r="AS70"/>
  <c r="AS68"/>
  <c r="K71"/>
  <c r="AS71"/>
  <c r="BI62"/>
  <c r="BI60"/>
  <c r="G35"/>
  <c r="BI64"/>
  <c r="AQ72"/>
  <c r="AE72"/>
  <c r="BH34"/>
  <c r="BH60"/>
  <c r="AM72" l="1"/>
  <c r="W72"/>
  <c r="G71"/>
  <c r="G72" s="1"/>
  <c r="AD72"/>
  <c r="I72"/>
  <c r="BH68"/>
  <c r="AL72"/>
  <c r="AU72"/>
  <c r="AS72"/>
  <c r="K72"/>
  <c r="U72"/>
  <c r="M72"/>
  <c r="Q72"/>
  <c r="AT72"/>
  <c r="P72"/>
  <c r="H72"/>
  <c r="AJ72"/>
  <c r="AB72"/>
  <c r="BH70"/>
  <c r="AN72"/>
  <c r="AF72"/>
  <c r="AH72"/>
  <c r="Z72"/>
  <c r="V72"/>
  <c r="R72"/>
  <c r="N72"/>
  <c r="J72"/>
  <c r="L72"/>
  <c r="BI50" l="1"/>
  <c r="AR35"/>
  <c r="AR71" s="1"/>
  <c r="AR72" l="1"/>
  <c r="BH72" s="1"/>
  <c r="BH71"/>
  <c r="BI34"/>
  <c r="BI68" s="1"/>
</calcChain>
</file>

<file path=xl/sharedStrings.xml><?xml version="1.0" encoding="utf-8"?>
<sst xmlns="http://schemas.openxmlformats.org/spreadsheetml/2006/main" count="1207" uniqueCount="355">
  <si>
    <t>"Утверждаю"</t>
  </si>
  <si>
    <t>_______________________ Н.Н.Абрамушин</t>
  </si>
  <si>
    <t>РАБОЧИЙ</t>
  </si>
  <si>
    <t>УЧЕБНЫЙ  ПЛАН</t>
  </si>
  <si>
    <t xml:space="preserve"> "Училище (техникум) олимпийского резерва №2"</t>
  </si>
  <si>
    <t>специальность</t>
  </si>
  <si>
    <t>49.02.01 Физическая культура</t>
  </si>
  <si>
    <t/>
  </si>
  <si>
    <t>квалификация</t>
  </si>
  <si>
    <t>педагог по физической культуре и спорту</t>
  </si>
  <si>
    <t>образовательный уровень СПО</t>
  </si>
  <si>
    <t>углубленный</t>
  </si>
  <si>
    <t>форма обучения</t>
  </si>
  <si>
    <t>очная</t>
  </si>
  <si>
    <t>нормативный срок обучения</t>
  </si>
  <si>
    <t>основного общего образования</t>
  </si>
  <si>
    <t>3 года 10 мес</t>
  </si>
  <si>
    <t>на базе</t>
  </si>
  <si>
    <t>при реализации программы</t>
  </si>
  <si>
    <t>1. График учебного процесса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</si>
  <si>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</si>
  <si>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</si>
  <si>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</si>
  <si>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</si>
  <si>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</si>
  <si>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</si>
  <si>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</si>
  <si>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</si>
  <si>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</si>
  <si>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</si>
  <si>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</si>
  <si>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</si>
  <si>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</si>
  <si>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</si>
  <si>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 xml:space="preserve">  Промежуточная аттестация</t>
  </si>
  <si>
    <t>Производственная практика и подготовка к итоговой аттестации</t>
  </si>
  <si>
    <t>Каникулы</t>
  </si>
  <si>
    <t>Всего</t>
  </si>
  <si>
    <t>Всего за год</t>
  </si>
  <si>
    <t>1 семестр</t>
  </si>
  <si>
    <t>2 семестр</t>
  </si>
  <si>
    <t xml:space="preserve">  Учебная практика</t>
  </si>
  <si>
    <t xml:space="preserve">  Производственная по профилю специальности</t>
  </si>
  <si>
    <t>нед.</t>
  </si>
  <si>
    <t>час.</t>
  </si>
  <si>
    <t>К</t>
  </si>
  <si>
    <t>Э</t>
  </si>
  <si>
    <t>Д</t>
  </si>
  <si>
    <t>П</t>
  </si>
  <si>
    <t>каникулы</t>
  </si>
  <si>
    <t xml:space="preserve">     производственная практика (преддипломная)</t>
  </si>
  <si>
    <t>преддипломная практика</t>
  </si>
  <si>
    <t xml:space="preserve">     подготовка к защите ВКР</t>
  </si>
  <si>
    <t>подготовка к ГИА</t>
  </si>
  <si>
    <t>экзаменационная сессия</t>
  </si>
  <si>
    <t xml:space="preserve">     производственная практика (по профилю специальности)</t>
  </si>
  <si>
    <t>практика по профилю специальности</t>
  </si>
  <si>
    <t xml:space="preserve">     защита ВКР</t>
  </si>
  <si>
    <t>ГИА</t>
  </si>
  <si>
    <t>теоретическое обучение</t>
  </si>
  <si>
    <t>учебная практика</t>
  </si>
  <si>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</si>
  <si>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</si>
  <si>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</si>
  <si>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</si>
  <si>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</si>
  <si>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</si>
  <si>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</si>
  <si>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</si>
  <si>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ВСЕГО</t>
  </si>
  <si>
    <t>В том числе</t>
  </si>
  <si>
    <t>1 курс</t>
  </si>
  <si>
    <t>2 курс</t>
  </si>
  <si>
    <t>3 курс</t>
  </si>
  <si>
    <t>4 курс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</si>
  <si>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</si>
  <si>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</si>
  <si>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</si>
  <si>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</si>
  <si>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</si>
  <si>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</si>
  <si>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</si>
  <si>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</si>
  <si>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</si>
  <si>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17 недель</t>
  </si>
  <si>
    <t>22 недели</t>
  </si>
  <si>
    <t>21 недели</t>
  </si>
  <si>
    <t>13 недель</t>
  </si>
  <si>
    <t>22 недель</t>
  </si>
  <si>
    <t>9 недель</t>
  </si>
  <si>
    <t>ОУД.00</t>
  </si>
  <si>
    <t>Общеобразовательный учебный цикл</t>
  </si>
  <si>
    <t>ДБ</t>
  </si>
  <si>
    <t>Дисциплины базовые</t>
  </si>
  <si>
    <t>ОУД.01</t>
  </si>
  <si>
    <t>Русский язык и литература.Русский язык.</t>
  </si>
  <si>
    <t>-</t>
  </si>
  <si>
    <t>Русский язык и литература.Литература.</t>
  </si>
  <si>
    <t>ОУД.02</t>
  </si>
  <si>
    <t xml:space="preserve">Иностранный язык </t>
  </si>
  <si>
    <t>ОУД.03</t>
  </si>
  <si>
    <t>Математика: алгебра, начала математического анализа, геометрия</t>
  </si>
  <si>
    <t>ДЗ</t>
  </si>
  <si>
    <t>ОУД.04</t>
  </si>
  <si>
    <t>История</t>
  </si>
  <si>
    <t>ОУД.05</t>
  </si>
  <si>
    <t>Физическая культура</t>
  </si>
  <si>
    <t>ОУД.06</t>
  </si>
  <si>
    <t>ОБЖ</t>
  </si>
  <si>
    <t>ОУД.08</t>
  </si>
  <si>
    <t>Физика</t>
  </si>
  <si>
    <t>З</t>
  </si>
  <si>
    <t>ОУД.10</t>
  </si>
  <si>
    <t xml:space="preserve">Обществознание </t>
  </si>
  <si>
    <t>ОУД.16</t>
  </si>
  <si>
    <t>География</t>
  </si>
  <si>
    <t>ОУД.17</t>
  </si>
  <si>
    <t>Экология</t>
  </si>
  <si>
    <t>ОУД.18</t>
  </si>
  <si>
    <t>ДП</t>
  </si>
  <si>
    <t>Дисциплины профильные</t>
  </si>
  <si>
    <t>ОУД.07</t>
  </si>
  <si>
    <t>Информатика</t>
  </si>
  <si>
    <t>ОУД.09</t>
  </si>
  <si>
    <t>Химия</t>
  </si>
  <si>
    <t>ОУД.15</t>
  </si>
  <si>
    <t>Биология</t>
  </si>
  <si>
    <t>Промежуточная аттестация</t>
  </si>
  <si>
    <t>2 недели</t>
  </si>
  <si>
    <t>II - IV курс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</si>
  <si>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</si>
  <si>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</si>
  <si>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</si>
  <si>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</si>
  <si>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</si>
  <si>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</si>
  <si>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</si>
  <si>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Культурология</t>
  </si>
  <si>
    <t>Менеджмент профессиональной деятельности</t>
  </si>
  <si>
    <t>Русский язык и культура речи</t>
  </si>
  <si>
    <t>Социальная психология</t>
  </si>
  <si>
    <t>ЕН.00</t>
  </si>
  <si>
    <t>ЕН.01</t>
  </si>
  <si>
    <t>Математика</t>
  </si>
  <si>
    <t>ЕН.02</t>
  </si>
  <si>
    <t>Информатика и информационно-коммуникационные технологии в профессиональной деятельности</t>
  </si>
  <si>
    <t>П.00</t>
  </si>
  <si>
    <t>Профессиональный учебный цикл</t>
  </si>
  <si>
    <t>ОП.00</t>
  </si>
  <si>
    <t>ОП.01</t>
  </si>
  <si>
    <t>Анатомия</t>
  </si>
  <si>
    <t>ОП.02</t>
  </si>
  <si>
    <t>Физиология с основами биохимии</t>
  </si>
  <si>
    <t>ОП.03</t>
  </si>
  <si>
    <t>Гигиенические основы физической культуры и спорта</t>
  </si>
  <si>
    <t>ОП.04</t>
  </si>
  <si>
    <t>Основы врачебного контроля</t>
  </si>
  <si>
    <t>ОП.05</t>
  </si>
  <si>
    <t>Педагогика</t>
  </si>
  <si>
    <t>ОП.06</t>
  </si>
  <si>
    <t>Психология</t>
  </si>
  <si>
    <t>ОП.07</t>
  </si>
  <si>
    <t>Теория и история физической культуры и спорта</t>
  </si>
  <si>
    <t>ОП.08</t>
  </si>
  <si>
    <t>Правовое обеспечение профессиональной деятельности</t>
  </si>
  <si>
    <t>ОП.09</t>
  </si>
  <si>
    <t>Основы биомеханики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</si>
  <si>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</si>
  <si>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</si>
  <si>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</si>
  <si>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</si>
  <si>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</si>
  <si>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</si>
  <si>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Избранный вид спорта с методикой тренировки и руководства соревновательной деятельностью спортсменов</t>
  </si>
  <si>
    <t>Основы спортивной тренировки</t>
  </si>
  <si>
    <t>Спортивная медицина</t>
  </si>
  <si>
    <t>ПП 01</t>
  </si>
  <si>
    <t>Производственная практика (по профилю специальности)</t>
  </si>
  <si>
    <t>ПМ.02</t>
  </si>
  <si>
    <t>Организация физкультурно-спортивной деятельности различных групп населения</t>
  </si>
  <si>
    <t>МДК.02.01</t>
  </si>
  <si>
    <t>Базовые и новые виды физкультурно-спортивной деятельности с методикой оздоровительной тренировки</t>
  </si>
  <si>
    <t>Баскетбол</t>
  </si>
  <si>
    <t>Волейбол</t>
  </si>
  <si>
    <t>Гандбол</t>
  </si>
  <si>
    <t>Гимнастика</t>
  </si>
  <si>
    <t>Легкая атлетика</t>
  </si>
  <si>
    <t>Лыжный спорт</t>
  </si>
  <si>
    <t>Плавание</t>
  </si>
  <si>
    <t>Подвижные игры</t>
  </si>
  <si>
    <t>Софтбол</t>
  </si>
  <si>
    <t>Теннис</t>
  </si>
  <si>
    <t>Футбол</t>
  </si>
  <si>
    <t>МДК 02.02</t>
  </si>
  <si>
    <t>Организация физкультурно-спортивной работы</t>
  </si>
  <si>
    <t>МДК 02.03</t>
  </si>
  <si>
    <t>Лечебная физическая культура и массаж</t>
  </si>
  <si>
    <t>УП 01</t>
  </si>
  <si>
    <t>Учебная практика</t>
  </si>
  <si>
    <t>ПП 02</t>
  </si>
  <si>
    <t>ПМ.03</t>
  </si>
  <si>
    <t>Методическое обеспечение организации физкультурно-спортивной деятельности</t>
  </si>
  <si>
    <t>МДК 03.01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</si>
  <si>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</si>
  <si>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</si>
  <si>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Валеология</t>
  </si>
  <si>
    <t>Технология управления спортивной подготовкой</t>
  </si>
  <si>
    <t>ПП 03</t>
  </si>
  <si>
    <t>ПДП 00</t>
  </si>
  <si>
    <t>Производственная (преддипломная практика)</t>
  </si>
  <si>
    <t>ПА 00</t>
  </si>
  <si>
    <t>дисциплин и МДК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</si>
  <si>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</si>
  <si>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</si>
  <si>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</si>
  <si>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</si>
  <si>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4\4</t>
  </si>
  <si>
    <t>экзамены</t>
  </si>
  <si>
    <t>дифференцированных зачетов</t>
  </si>
  <si>
    <t>зачетов</t>
  </si>
  <si>
    <t xml:space="preserve">Практикоориентированность учебного плана составляет </t>
  </si>
  <si>
    <t xml:space="preserve">"УТВЕРЖДАЮ"   </t>
  </si>
  <si>
    <t>__________________________Н.Н. Абрамушин</t>
  </si>
  <si>
    <t>КАЛЕНДАРНЫЙ УЧЕБНЫЙ ГРАФИК</t>
  </si>
  <si>
    <t>образовательного учреждения  профессионального образования</t>
  </si>
  <si>
    <t>по  специальности среднего профессионального образования</t>
  </si>
  <si>
    <t>49.02.01. физическая культура</t>
  </si>
  <si>
    <t>углубленной  подготовки</t>
  </si>
  <si>
    <t>Квалификация:  педагог по физической культуре и спорту</t>
  </si>
  <si>
    <t>Форма обучения – очная</t>
  </si>
  <si>
    <t>Нормативный срок обучения – 3 года 10 месяцев</t>
  </si>
  <si>
    <t>на базе: основного общего образования</t>
  </si>
  <si>
    <t>Виды учебной нагрузки</t>
  </si>
  <si>
    <t>всего часов обязательной нагрузки</t>
  </si>
  <si>
    <t>всего часов самостоятельной работы</t>
  </si>
  <si>
    <t>ПН</t>
  </si>
  <si>
    <t>ВТ</t>
  </si>
  <si>
    <t>СР</t>
  </si>
  <si>
    <t>ЧТ</t>
  </si>
  <si>
    <t>ПТ</t>
  </si>
  <si>
    <t>СБ</t>
  </si>
  <si>
    <t>ВС</t>
  </si>
  <si>
    <t>Номера календарных недель</t>
  </si>
  <si>
    <t>Порядковые номера  недель учебного года</t>
  </si>
  <si>
    <t>ДБ.00</t>
  </si>
  <si>
    <t>Базовые дисциплины</t>
  </si>
  <si>
    <t>обязат.</t>
  </si>
  <si>
    <t>самост.</t>
  </si>
  <si>
    <t>Русский язык и литература.Литература</t>
  </si>
  <si>
    <t>Иностранный язык</t>
  </si>
  <si>
    <t>Обществознание</t>
  </si>
  <si>
    <t>Профессиональная этика в педагогической деятельности</t>
  </si>
  <si>
    <t>ДП.00</t>
  </si>
  <si>
    <t>Профильные дисциплины</t>
  </si>
  <si>
    <t>Всего обязательной учебной нагрузки (час в неделю)</t>
  </si>
  <si>
    <t>Аудиторная работа</t>
  </si>
  <si>
    <t>Самостоятельная работа</t>
  </si>
  <si>
    <t>МДК.02.02</t>
  </si>
  <si>
    <t>МДК.02.03</t>
  </si>
  <si>
    <t>МДК.03.01</t>
  </si>
  <si>
    <t xml:space="preserve">  Подготовка к ГИА</t>
  </si>
  <si>
    <t xml:space="preserve">  Практика преддипломная</t>
  </si>
  <si>
    <t>Общепрофессиональные дисциплины</t>
  </si>
  <si>
    <t>Всего:</t>
  </si>
  <si>
    <t>вариативная</t>
  </si>
  <si>
    <t>%</t>
  </si>
  <si>
    <t>ЕН</t>
  </si>
  <si>
    <t>Заместитель директора по УР__________________М.В.Сергеева</t>
  </si>
  <si>
    <t>ОГСЭ.05</t>
  </si>
  <si>
    <t>190 часов, отведенные на изучение дисциплины, перенесены га освоение МДК 01.01</t>
  </si>
  <si>
    <t>ОГСЭ.06</t>
  </si>
  <si>
    <t>ОГСЭ.07</t>
  </si>
  <si>
    <t>ОГСЭ.08</t>
  </si>
  <si>
    <t>ОП.11</t>
  </si>
  <si>
    <t>Спортивное совершенствование в избранном виде спорта</t>
  </si>
  <si>
    <t>Фитнес-технологии</t>
  </si>
  <si>
    <t>Основы проектно-исследовательской деятельности в области образования, физической культуры и спорта</t>
  </si>
  <si>
    <t>Методическое обеспечение и технология физкультурно-спортивной деятельности</t>
  </si>
  <si>
    <t>УП 02</t>
  </si>
  <si>
    <t>Эк.Кв.</t>
  </si>
  <si>
    <t>ГИА.00</t>
  </si>
  <si>
    <t>ГИА.01</t>
  </si>
  <si>
    <t>Подготовка выпускной квалификационной работы</t>
  </si>
  <si>
    <t>Защита выпускной кваливиувционной работы</t>
  </si>
  <si>
    <t>ГИА.02</t>
  </si>
  <si>
    <t>Общий гуманитарный и социально-экономический учебный цикл</t>
  </si>
  <si>
    <t>Математический и общий естественнонаучный  учебный цикл</t>
  </si>
  <si>
    <t>ОП.12</t>
  </si>
  <si>
    <t>ОП.13</t>
  </si>
  <si>
    <t>ЭК.Кв.</t>
  </si>
  <si>
    <t>Основы эргогенических средств в спорте.Анидопинг.</t>
  </si>
  <si>
    <t xml:space="preserve">Спортивный отбор </t>
  </si>
  <si>
    <t xml:space="preserve">Производственная практика (по профилю специальности) </t>
  </si>
  <si>
    <t>Всего часов обучения по общеобразовательному циклу и учебным циклам ППССЗ</t>
  </si>
  <si>
    <t>4 недели</t>
  </si>
  <si>
    <t>7 недель</t>
  </si>
  <si>
    <t>6 недель</t>
  </si>
  <si>
    <t>Консультации на одного обучающегося 4 часов на каждый учебный год</t>
  </si>
  <si>
    <r>
      <t xml:space="preserve">Профиль получаемого профессионального образования </t>
    </r>
    <r>
      <rPr>
        <b/>
        <u/>
        <sz val="16"/>
        <rFont val="Arial"/>
        <family val="2"/>
        <charset val="204"/>
      </rPr>
      <t>естественнонаучный</t>
    </r>
  </si>
  <si>
    <t>Распределение вариативной части ППССЗ</t>
  </si>
  <si>
    <t>огсэ</t>
  </si>
  <si>
    <t>Выпускная квалификационная работа</t>
  </si>
  <si>
    <t>Всего часов обучения по учебным циклам ППССЗ</t>
  </si>
  <si>
    <t>Физиология с основаними биохимии</t>
  </si>
  <si>
    <t>Гигиенические основы ФК и С</t>
  </si>
  <si>
    <t>Теория и история ФК и С</t>
  </si>
  <si>
    <t>Общепрофессиональные учебные дисциплины</t>
  </si>
  <si>
    <t>Организация и проведение учебно-тренировочных занятий и руководство соревновательной деятельностью спортсменов избранном виде спорта</t>
  </si>
  <si>
    <t>Математический и общий естественнонаучный учебный цикл</t>
  </si>
  <si>
    <t>Распределение обязательной  части ППССЗ</t>
  </si>
  <si>
    <t>ОГСЭ.01.</t>
  </si>
  <si>
    <t>ОГСЭ.02.</t>
  </si>
  <si>
    <t>ОГСЭ.06.</t>
  </si>
  <si>
    <t>ОГСЭ.07.</t>
  </si>
  <si>
    <t>ОГСЭ.08.</t>
  </si>
  <si>
    <t>Социальня психология</t>
  </si>
  <si>
    <t>Объем обязательной и вариативной части по циклам обучения (%)</t>
  </si>
  <si>
    <t>обязательная</t>
  </si>
  <si>
    <t>УП</t>
  </si>
  <si>
    <t>ПП</t>
  </si>
  <si>
    <t>Г</t>
  </si>
  <si>
    <t>КУРС</t>
  </si>
  <si>
    <t>нед</t>
  </si>
  <si>
    <t xml:space="preserve"> Директор ГБПОУ  МО  "УОР №2"</t>
  </si>
  <si>
    <t>"___" ____________________ 2017г.</t>
  </si>
  <si>
    <t>ГБПОУ МО "УОР №2"</t>
  </si>
  <si>
    <t>Всего часов по общеобразовательному учебному циклу</t>
  </si>
  <si>
    <t>I  курс</t>
  </si>
  <si>
    <t>Общие гуманитарные и социально-экономические дисциплины</t>
  </si>
  <si>
    <t>Естественнонаучный цикл</t>
  </si>
  <si>
    <t>ОПД.00</t>
  </si>
  <si>
    <t>Профессиональный цикл</t>
  </si>
  <si>
    <t>ОПД.01</t>
  </si>
  <si>
    <t>Организация и проведение учебно-тренировочных занятий и руководство соревновательной деятельностью детей, подростков и молодежи в избранном виде спорта</t>
  </si>
  <si>
    <t>УП.02</t>
  </si>
  <si>
    <t>История, теория и методика избранного вида спорта</t>
  </si>
  <si>
    <t>Директор ГБПОУ МО "УОР №2"</t>
  </si>
  <si>
    <t>УП.00</t>
  </si>
  <si>
    <t>14 недель</t>
  </si>
  <si>
    <t>ПП 00</t>
  </si>
  <si>
    <t>3. План учебного процесса</t>
  </si>
  <si>
    <t>Организация физкультурно-спортивной деятельности различных возрастных групп населения</t>
  </si>
  <si>
    <t xml:space="preserve"> государственного бюджетного профессионального образовательного учреждения  Московской области</t>
  </si>
  <si>
    <t>Базовые и новые физкультурно-спортивные виды деятельности с методикой оздоровительной тренировки</t>
  </si>
  <si>
    <t>Методическое обеспечение организации физкультурной и спортивной деятельности</t>
  </si>
  <si>
    <t>Подготовка выпускной квалификационнойработы с 18.05  по 14.06 (всего 4 нед.)</t>
  </si>
  <si>
    <t>Защита выпускной квалификационнойработы с 15.06 по 28.06 (всего 2 нед.)</t>
  </si>
  <si>
    <t>2. Сводные данные по бюджету времени(в неделях)</t>
  </si>
  <si>
    <t>"___" ____________________ 2018г.</t>
  </si>
  <si>
    <t>ГБПОУ МО "УОР № 2"</t>
  </si>
  <si>
    <t>Календарный график 2018-2019 учебного года 1 курс</t>
  </si>
  <si>
    <t>Астрономия</t>
  </si>
  <si>
    <t>Приложение №2 к ППССЗ по специальности 49.02.01. Физическая культура</t>
  </si>
  <si>
    <t>Календарный график 2019-2020 учебного года 2 курс</t>
  </si>
  <si>
    <t>приказ №______от________________2018г.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</si>
</sst>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9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</font>
    <font>
      <sz val="9"/>
      <name val="Arial"/>
      <family val="2"/>
      <charset val="204"/>
    </font>
    <font>
      <b/>
      <sz val="18"/>
      <name val="Arial Cyr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sz val="9"/>
      <name val="Times New Roman"/>
      <family val="1"/>
    </font>
    <font>
      <sz val="9"/>
      <name val="Arial Cyr"/>
      <charset val="204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1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Symbol"/>
      <family val="1"/>
      <charset val="2"/>
    </font>
    <font>
      <sz val="8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26"/>
      <name val="Arial"/>
      <family val="2"/>
      <charset val="204"/>
    </font>
    <font>
      <sz val="26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8"/>
      <name val="Arial"/>
      <family val="2"/>
      <charset val="204"/>
    </font>
    <font>
      <b/>
      <sz val="72"/>
      <name val="Times New Roman Cyr"/>
      <family val="1"/>
      <charset val="204"/>
    </font>
    <font>
      <b/>
      <i/>
      <sz val="14"/>
      <name val="Arial"/>
      <family val="2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b/>
      <u/>
      <sz val="16"/>
      <name val="Arial"/>
      <family val="2"/>
      <charset val="204"/>
    </font>
    <font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9"/>
      <name val="Times New Roman"/>
      <family val="1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22"/>
      <color rgb="FF000000"/>
      <name val="Arial"/>
      <family val="2"/>
      <charset val="204"/>
    </font>
    <font>
      <b/>
      <sz val="18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2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thin">
        <color auto="1"/>
      </top>
      <bottom style="mediumDashed">
        <color rgb="FF0070C0"/>
      </bottom>
      <diagonal/>
    </border>
    <border>
      <left/>
      <right/>
      <top style="thin">
        <color auto="1"/>
      </top>
      <bottom style="mediumDash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70C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mediumDashed">
        <color rgb="FF4F81BD"/>
      </top>
      <bottom style="mediumDashed">
        <color rgb="FF4F81BD"/>
      </bottom>
      <diagonal/>
    </border>
    <border>
      <left/>
      <right style="medium">
        <color auto="1"/>
      </right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mediumDashed">
        <color rgb="FF0070C0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mediumDashed">
        <color rgb="FF002060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2060"/>
      </top>
      <bottom style="mediumDashed">
        <color rgb="FF0070C0"/>
      </bottom>
      <diagonal/>
    </border>
    <border>
      <left/>
      <right/>
      <top style="mediumDashed">
        <color rgb="FF00206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206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206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2060"/>
      </top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 style="medium">
        <color auto="1"/>
      </right>
      <top/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/>
      <diagonal/>
    </border>
    <border>
      <left/>
      <right style="medium">
        <color auto="1"/>
      </right>
      <top style="mediumDashed">
        <color rgb="FF0070C0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Dashed">
        <color rgb="FF0070C0"/>
      </top>
      <bottom/>
      <diagonal/>
    </border>
    <border>
      <left/>
      <right style="thin">
        <color auto="1"/>
      </right>
      <top style="mediumDashed">
        <color rgb="FF0070C0"/>
      </top>
      <bottom/>
      <diagonal/>
    </border>
    <border>
      <left style="thin">
        <color auto="1"/>
      </left>
      <right/>
      <top style="mediumDashed">
        <color indexed="30"/>
      </top>
      <bottom style="mediumDashed">
        <color rgb="FF0070C0"/>
      </bottom>
      <diagonal/>
    </border>
    <border>
      <left/>
      <right/>
      <top style="mediumDashed">
        <color indexed="30"/>
      </top>
      <bottom style="mediumDashed">
        <color rgb="FF0070C0"/>
      </bottom>
      <diagonal/>
    </border>
    <border>
      <left/>
      <right style="thin">
        <color auto="1"/>
      </right>
      <top style="mediumDashed">
        <color indexed="30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thick">
        <color auto="1"/>
      </bottom>
      <diagonal/>
    </border>
    <border>
      <left/>
      <right/>
      <top style="mediumDashed">
        <color rgb="FF0070C0"/>
      </top>
      <bottom style="thick">
        <color auto="1"/>
      </bottom>
      <diagonal/>
    </border>
    <border>
      <left/>
      <right style="thin">
        <color auto="1"/>
      </right>
      <top style="mediumDashed">
        <color rgb="FF0070C0"/>
      </top>
      <bottom style="thick">
        <color auto="1"/>
      </bottom>
      <diagonal/>
    </border>
    <border>
      <left style="thin">
        <color auto="1"/>
      </left>
      <right/>
      <top style="mediumDashed">
        <color rgb="FF002060"/>
      </top>
      <bottom style="thick">
        <color auto="1"/>
      </bottom>
      <diagonal/>
    </border>
    <border>
      <left/>
      <right/>
      <top style="mediumDashed">
        <color rgb="FF002060"/>
      </top>
      <bottom style="thick">
        <color auto="1"/>
      </bottom>
      <diagonal/>
    </border>
    <border>
      <left/>
      <right style="thin">
        <color auto="1"/>
      </right>
      <top style="mediumDashed">
        <color rgb="FF002060"/>
      </top>
      <bottom style="thick">
        <color auto="1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2060"/>
      </bottom>
      <diagonal/>
    </border>
    <border>
      <left/>
      <right/>
      <top style="mediumDashed">
        <color rgb="FF0070C0"/>
      </top>
      <bottom style="mediumDashed">
        <color rgb="FF00206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2060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8" fillId="0" borderId="0"/>
    <xf numFmtId="0" fontId="93" fillId="0" borderId="0"/>
  </cellStyleXfs>
  <cellXfs count="1516">
    <xf numFmtId="0" fontId="0" fillId="0" borderId="0" xfId="0"/>
    <xf numFmtId="0" fontId="1" fillId="0" borderId="0" xfId="3"/>
    <xf numFmtId="0" fontId="2" fillId="0" borderId="0" xfId="3" applyFont="1" applyAlignment="1">
      <alignment vertical="distributed"/>
    </xf>
    <xf numFmtId="0" fontId="48" fillId="0" borderId="0" xfId="4" applyFont="1"/>
    <xf numFmtId="0" fontId="53" fillId="0" borderId="0" xfId="4" applyFont="1" applyAlignment="1">
      <alignment horizontal="right"/>
    </xf>
    <xf numFmtId="0" fontId="54" fillId="0" borderId="0" xfId="4" applyFont="1" applyAlignment="1">
      <alignment horizontal="right"/>
    </xf>
    <xf numFmtId="0" fontId="2" fillId="0" borderId="0" xfId="4" applyFont="1"/>
    <xf numFmtId="0" fontId="34" fillId="0" borderId="0" xfId="4" applyFont="1"/>
    <xf numFmtId="0" fontId="52" fillId="0" borderId="0" xfId="4" applyFont="1" applyAlignment="1">
      <alignment horizontal="center"/>
    </xf>
    <xf numFmtId="0" fontId="55" fillId="0" borderId="0" xfId="4" applyFont="1" applyAlignment="1">
      <alignment horizontal="center"/>
    </xf>
    <xf numFmtId="0" fontId="52" fillId="0" borderId="0" xfId="4" applyFont="1"/>
    <xf numFmtId="0" fontId="23" fillId="0" borderId="0" xfId="3" applyFont="1" applyBorder="1" applyAlignment="1">
      <alignment vertical="distributed"/>
    </xf>
    <xf numFmtId="0" fontId="56" fillId="0" borderId="0" xfId="4" applyFont="1" applyBorder="1" applyAlignment="1">
      <alignment horizontal="center" textRotation="90" wrapText="1"/>
    </xf>
    <xf numFmtId="0" fontId="52" fillId="0" borderId="0" xfId="4" applyFont="1" applyBorder="1" applyAlignment="1">
      <alignment horizontal="center" textRotation="90" wrapText="1"/>
    </xf>
    <xf numFmtId="0" fontId="53" fillId="0" borderId="0" xfId="4" applyFont="1" applyBorder="1" applyAlignment="1">
      <alignment horizontal="center" textRotation="90" wrapText="1"/>
    </xf>
    <xf numFmtId="0" fontId="28" fillId="4" borderId="1" xfId="4" applyFont="1" applyFill="1" applyBorder="1" applyAlignment="1">
      <alignment horizontal="center" vertical="center" wrapText="1"/>
    </xf>
    <xf numFmtId="0" fontId="28" fillId="15" borderId="1" xfId="4" applyFont="1" applyFill="1" applyBorder="1" applyAlignment="1">
      <alignment horizontal="center" vertical="center" wrapText="1"/>
    </xf>
    <xf numFmtId="0" fontId="57" fillId="14" borderId="1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wrapText="1"/>
    </xf>
    <xf numFmtId="0" fontId="61" fillId="0" borderId="0" xfId="4" applyFont="1" applyBorder="1" applyAlignment="1">
      <alignment horizontal="center" textRotation="90" wrapText="1"/>
    </xf>
    <xf numFmtId="0" fontId="62" fillId="0" borderId="25" xfId="4" applyFont="1" applyBorder="1" applyAlignment="1">
      <alignment horizontal="center"/>
    </xf>
    <xf numFmtId="0" fontId="62" fillId="0" borderId="25" xfId="4" applyFont="1" applyBorder="1" applyAlignment="1">
      <alignment horizontal="center" wrapText="1"/>
    </xf>
    <xf numFmtId="0" fontId="24" fillId="0" borderId="0" xfId="4" applyFont="1" applyBorder="1" applyAlignment="1">
      <alignment horizontal="center" textRotation="90"/>
    </xf>
    <xf numFmtId="0" fontId="59" fillId="0" borderId="0" xfId="4" applyFont="1" applyFill="1" applyBorder="1" applyAlignment="1">
      <alignment wrapText="1"/>
    </xf>
    <xf numFmtId="0" fontId="59" fillId="0" borderId="0" xfId="4" applyFont="1" applyFill="1" applyBorder="1" applyAlignment="1">
      <alignment horizontal="center" wrapText="1"/>
    </xf>
    <xf numFmtId="0" fontId="60" fillId="0" borderId="15" xfId="4" applyFont="1" applyFill="1" applyBorder="1" applyAlignment="1">
      <alignment horizontal="center"/>
    </xf>
    <xf numFmtId="0" fontId="59" fillId="0" borderId="15" xfId="4" applyFont="1" applyFill="1" applyBorder="1" applyAlignment="1">
      <alignment horizontal="center" wrapText="1"/>
    </xf>
    <xf numFmtId="0" fontId="57" fillId="0" borderId="15" xfId="4" applyFont="1" applyFill="1" applyBorder="1" applyAlignment="1">
      <alignment horizontal="center" vertical="center"/>
    </xf>
    <xf numFmtId="0" fontId="57" fillId="0" borderId="25" xfId="4" applyFont="1" applyFill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2" fillId="0" borderId="0" xfId="4" applyFont="1" applyBorder="1"/>
    <xf numFmtId="0" fontId="34" fillId="0" borderId="0" xfId="4" applyFont="1" applyBorder="1"/>
    <xf numFmtId="0" fontId="62" fillId="0" borderId="0" xfId="4" applyFont="1" applyFill="1" applyBorder="1" applyAlignment="1">
      <alignment horizontal="center" wrapText="1"/>
    </xf>
    <xf numFmtId="0" fontId="61" fillId="0" borderId="0" xfId="4" applyFont="1" applyFill="1" applyBorder="1" applyAlignment="1">
      <alignment horizontal="center" vertical="center"/>
    </xf>
    <xf numFmtId="0" fontId="14" fillId="0" borderId="0" xfId="4" applyFont="1" applyFill="1" applyBorder="1"/>
    <xf numFmtId="0" fontId="14" fillId="0" borderId="0" xfId="4" applyFont="1" applyFill="1" applyBorder="1" applyAlignment="1">
      <alignment horizontal="center" vertical="center" wrapText="1"/>
    </xf>
    <xf numFmtId="0" fontId="64" fillId="0" borderId="11" xfId="4" applyFont="1" applyFill="1" applyBorder="1" applyAlignment="1">
      <alignment horizontal="center" vertical="center"/>
    </xf>
    <xf numFmtId="0" fontId="64" fillId="0" borderId="1" xfId="4" applyFont="1" applyFill="1" applyBorder="1" applyAlignment="1">
      <alignment horizontal="center" vertical="center"/>
    </xf>
    <xf numFmtId="0" fontId="64" fillId="0" borderId="24" xfId="4" applyFont="1" applyFill="1" applyBorder="1" applyAlignment="1">
      <alignment horizontal="center" vertical="center"/>
    </xf>
    <xf numFmtId="0" fontId="34" fillId="0" borderId="36" xfId="4" applyFont="1" applyBorder="1"/>
    <xf numFmtId="0" fontId="48" fillId="0" borderId="13" xfId="4" applyBorder="1"/>
    <xf numFmtId="0" fontId="58" fillId="5" borderId="1" xfId="4" applyFont="1" applyFill="1" applyBorder="1" applyAlignment="1">
      <alignment horizontal="center" vertical="center"/>
    </xf>
    <xf numFmtId="0" fontId="58" fillId="12" borderId="1" xfId="4" applyFont="1" applyFill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0" fontId="59" fillId="0" borderId="26" xfId="4" applyFont="1" applyBorder="1" applyAlignment="1">
      <alignment horizontal="center" vertical="center" textRotation="90" wrapText="1"/>
    </xf>
    <xf numFmtId="0" fontId="59" fillId="0" borderId="4" xfId="4" applyFont="1" applyBorder="1" applyAlignment="1">
      <alignment vertical="center" textRotation="90" wrapText="1"/>
    </xf>
    <xf numFmtId="0" fontId="59" fillId="0" borderId="10" xfId="4" applyFont="1" applyBorder="1" applyAlignment="1">
      <alignment vertical="center" textRotation="90" wrapText="1"/>
    </xf>
    <xf numFmtId="0" fontId="59" fillId="0" borderId="8" xfId="4" applyFont="1" applyBorder="1" applyAlignment="1">
      <alignment vertical="center" textRotation="90" wrapText="1"/>
    </xf>
    <xf numFmtId="0" fontId="62" fillId="11" borderId="12" xfId="4" applyFont="1" applyFill="1" applyBorder="1" applyAlignment="1">
      <alignment horizontal="center"/>
    </xf>
    <xf numFmtId="0" fontId="62" fillId="11" borderId="1" xfId="4" applyFont="1" applyFill="1" applyBorder="1" applyAlignment="1">
      <alignment horizontal="center"/>
    </xf>
    <xf numFmtId="0" fontId="62" fillId="11" borderId="1" xfId="4" applyFont="1" applyFill="1" applyBorder="1" applyAlignment="1">
      <alignment horizontal="center" wrapText="1"/>
    </xf>
    <xf numFmtId="0" fontId="62" fillId="11" borderId="37" xfId="4" applyFont="1" applyFill="1" applyBorder="1" applyAlignment="1">
      <alignment horizontal="center"/>
    </xf>
    <xf numFmtId="0" fontId="62" fillId="11" borderId="24" xfId="4" applyFont="1" applyFill="1" applyBorder="1" applyAlignment="1">
      <alignment horizontal="center"/>
    </xf>
    <xf numFmtId="0" fontId="62" fillId="11" borderId="24" xfId="4" applyFont="1" applyFill="1" applyBorder="1" applyAlignment="1">
      <alignment horizontal="center" wrapText="1"/>
    </xf>
    <xf numFmtId="0" fontId="58" fillId="0" borderId="2" xfId="4" applyFont="1" applyBorder="1" applyAlignment="1">
      <alignment horizontal="center" vertical="center" wrapText="1"/>
    </xf>
    <xf numFmtId="0" fontId="58" fillId="14" borderId="2" xfId="4" applyFont="1" applyFill="1" applyBorder="1" applyAlignment="1">
      <alignment horizontal="center" vertical="center" wrapText="1"/>
    </xf>
    <xf numFmtId="0" fontId="58" fillId="5" borderId="2" xfId="4" applyFont="1" applyFill="1" applyBorder="1" applyAlignment="1">
      <alignment horizontal="center" vertical="center" wrapText="1"/>
    </xf>
    <xf numFmtId="0" fontId="58" fillId="12" borderId="2" xfId="4" applyFont="1" applyFill="1" applyBorder="1" applyAlignment="1">
      <alignment horizontal="center" vertical="center" wrapText="1"/>
    </xf>
    <xf numFmtId="0" fontId="58" fillId="0" borderId="30" xfId="4" applyFont="1" applyFill="1" applyBorder="1" applyAlignment="1">
      <alignment horizontal="center" wrapText="1"/>
    </xf>
    <xf numFmtId="0" fontId="23" fillId="0" borderId="0" xfId="3" applyFont="1" applyBorder="1" applyAlignment="1">
      <alignment horizontal="center" vertical="distributed"/>
    </xf>
    <xf numFmtId="0" fontId="65" fillId="16" borderId="8" xfId="4" applyFont="1" applyFill="1" applyBorder="1" applyAlignment="1">
      <alignment horizontal="center" vertical="center" wrapText="1"/>
    </xf>
    <xf numFmtId="0" fontId="58" fillId="16" borderId="2" xfId="4" applyFont="1" applyFill="1" applyBorder="1" applyAlignment="1">
      <alignment horizontal="center" vertical="center" wrapText="1"/>
    </xf>
    <xf numFmtId="0" fontId="57" fillId="16" borderId="24" xfId="4" applyFont="1" applyFill="1" applyBorder="1" applyAlignment="1">
      <alignment horizontal="center" vertical="center"/>
    </xf>
    <xf numFmtId="0" fontId="58" fillId="9" borderId="9" xfId="4" applyFont="1" applyFill="1" applyBorder="1" applyAlignment="1">
      <alignment horizontal="center" vertical="center"/>
    </xf>
    <xf numFmtId="0" fontId="58" fillId="0" borderId="0" xfId="4" applyFont="1" applyFill="1" applyBorder="1" applyAlignment="1">
      <alignment horizontal="center" wrapText="1"/>
    </xf>
    <xf numFmtId="0" fontId="10" fillId="0" borderId="0" xfId="3" applyFont="1" applyAlignment="1">
      <alignment vertical="distributed"/>
    </xf>
    <xf numFmtId="0" fontId="28" fillId="0" borderId="44" xfId="4" applyFont="1" applyBorder="1" applyAlignment="1">
      <alignment vertical="center"/>
    </xf>
    <xf numFmtId="0" fontId="28" fillId="0" borderId="47" xfId="4" applyFont="1" applyBorder="1" applyAlignment="1">
      <alignment vertical="center"/>
    </xf>
    <xf numFmtId="164" fontId="28" fillId="15" borderId="1" xfId="4" applyNumberFormat="1" applyFont="1" applyFill="1" applyBorder="1" applyAlignment="1">
      <alignment horizontal="center" vertical="center" wrapText="1"/>
    </xf>
    <xf numFmtId="164" fontId="57" fillId="14" borderId="1" xfId="4" applyNumberFormat="1" applyFont="1" applyFill="1" applyBorder="1" applyAlignment="1">
      <alignment horizontal="center" vertical="center"/>
    </xf>
    <xf numFmtId="1" fontId="58" fillId="12" borderId="1" xfId="4" applyNumberFormat="1" applyFont="1" applyFill="1" applyBorder="1" applyAlignment="1">
      <alignment horizontal="center" vertical="center"/>
    </xf>
    <xf numFmtId="0" fontId="25" fillId="5" borderId="4" xfId="3" applyFont="1" applyFill="1" applyBorder="1" applyAlignment="1">
      <alignment horizontal="center" vertical="distributed" wrapText="1"/>
    </xf>
    <xf numFmtId="0" fontId="4" fillId="5" borderId="3" xfId="3" applyFont="1" applyFill="1" applyBorder="1" applyAlignment="1">
      <alignment horizontal="center" vertical="distributed" wrapText="1"/>
    </xf>
    <xf numFmtId="0" fontId="66" fillId="5" borderId="3" xfId="3" applyFont="1" applyFill="1" applyBorder="1" applyAlignment="1">
      <alignment horizontal="center" vertical="distributed" wrapText="1"/>
    </xf>
    <xf numFmtId="0" fontId="4" fillId="5" borderId="5" xfId="3" applyFont="1" applyFill="1" applyBorder="1" applyAlignment="1">
      <alignment horizontal="center" vertical="distributed" wrapText="1"/>
    </xf>
    <xf numFmtId="0" fontId="4" fillId="5" borderId="1" xfId="3" applyFont="1" applyFill="1" applyBorder="1" applyAlignment="1">
      <alignment horizontal="center" vertical="distributed" wrapText="1"/>
    </xf>
    <xf numFmtId="0" fontId="66" fillId="5" borderId="1" xfId="3" applyFont="1" applyFill="1" applyBorder="1" applyAlignment="1">
      <alignment horizontal="center" vertical="distributed" wrapText="1"/>
    </xf>
    <xf numFmtId="0" fontId="2" fillId="0" borderId="0" xfId="3" applyFont="1" applyAlignment="1">
      <alignment vertical="distributed"/>
    </xf>
    <xf numFmtId="0" fontId="1" fillId="0" borderId="0" xfId="3"/>
    <xf numFmtId="0" fontId="28" fillId="4" borderId="1" xfId="4" applyFont="1" applyFill="1" applyBorder="1" applyAlignment="1">
      <alignment horizontal="center" vertical="center" wrapText="1"/>
    </xf>
    <xf numFmtId="0" fontId="28" fillId="15" borderId="1" xfId="4" applyFont="1" applyFill="1" applyBorder="1" applyAlignment="1">
      <alignment horizontal="center" vertical="center" wrapText="1"/>
    </xf>
    <xf numFmtId="0" fontId="57" fillId="14" borderId="1" xfId="4" applyFont="1" applyFill="1" applyBorder="1" applyAlignment="1">
      <alignment horizontal="center" vertical="center"/>
    </xf>
    <xf numFmtId="0" fontId="63" fillId="0" borderId="27" xfId="4" applyFont="1" applyFill="1" applyBorder="1" applyAlignment="1">
      <alignment horizontal="center" vertical="center"/>
    </xf>
    <xf numFmtId="0" fontId="63" fillId="0" borderId="2" xfId="4" applyFont="1" applyFill="1" applyBorder="1" applyAlignment="1">
      <alignment horizontal="center" vertical="center"/>
    </xf>
    <xf numFmtId="0" fontId="64" fillId="0" borderId="11" xfId="4" applyFont="1" applyFill="1" applyBorder="1" applyAlignment="1">
      <alignment horizontal="center" vertical="center"/>
    </xf>
    <xf numFmtId="0" fontId="64" fillId="0" borderId="1" xfId="4" applyFont="1" applyFill="1" applyBorder="1" applyAlignment="1">
      <alignment horizontal="center" vertical="center"/>
    </xf>
    <xf numFmtId="0" fontId="64" fillId="0" borderId="24" xfId="4" applyFont="1" applyFill="1" applyBorder="1" applyAlignment="1">
      <alignment horizontal="center" vertical="center"/>
    </xf>
    <xf numFmtId="0" fontId="58" fillId="5" borderId="1" xfId="4" applyFont="1" applyFill="1" applyBorder="1" applyAlignment="1">
      <alignment horizontal="center" vertical="center"/>
    </xf>
    <xf numFmtId="0" fontId="58" fillId="12" borderId="1" xfId="4" applyFont="1" applyFill="1" applyBorder="1" applyAlignment="1">
      <alignment horizontal="center" vertical="center"/>
    </xf>
    <xf numFmtId="0" fontId="58" fillId="0" borderId="2" xfId="4" applyFont="1" applyBorder="1" applyAlignment="1">
      <alignment horizontal="center" vertical="center" wrapText="1"/>
    </xf>
    <xf numFmtId="0" fontId="58" fillId="14" borderId="2" xfId="4" applyFont="1" applyFill="1" applyBorder="1" applyAlignment="1">
      <alignment horizontal="center" vertical="center" wrapText="1"/>
    </xf>
    <xf numFmtId="0" fontId="58" fillId="5" borderId="2" xfId="4" applyFont="1" applyFill="1" applyBorder="1" applyAlignment="1">
      <alignment horizontal="center" vertical="center" wrapText="1"/>
    </xf>
    <xf numFmtId="0" fontId="58" fillId="12" borderId="2" xfId="4" applyFont="1" applyFill="1" applyBorder="1" applyAlignment="1">
      <alignment horizontal="center" vertical="center" wrapText="1"/>
    </xf>
    <xf numFmtId="0" fontId="57" fillId="16" borderId="24" xfId="4" applyFont="1" applyFill="1" applyBorder="1" applyAlignment="1">
      <alignment horizontal="center" vertical="center"/>
    </xf>
    <xf numFmtId="0" fontId="58" fillId="9" borderId="9" xfId="4" applyFont="1" applyFill="1" applyBorder="1" applyAlignment="1">
      <alignment horizontal="center" vertical="center"/>
    </xf>
    <xf numFmtId="0" fontId="58" fillId="0" borderId="0" xfId="4" applyFont="1" applyFill="1" applyBorder="1" applyAlignment="1">
      <alignment horizontal="center" wrapText="1"/>
    </xf>
    <xf numFmtId="164" fontId="28" fillId="15" borderId="1" xfId="4" applyNumberFormat="1" applyFont="1" applyFill="1" applyBorder="1" applyAlignment="1">
      <alignment horizontal="center" vertical="center" wrapText="1"/>
    </xf>
    <xf numFmtId="164" fontId="57" fillId="14" borderId="1" xfId="4" applyNumberFormat="1" applyFont="1" applyFill="1" applyBorder="1" applyAlignment="1">
      <alignment horizontal="center" vertical="center"/>
    </xf>
    <xf numFmtId="1" fontId="58" fillId="12" borderId="1" xfId="4" applyNumberFormat="1" applyFont="1" applyFill="1" applyBorder="1" applyAlignment="1">
      <alignment horizontal="center" vertical="center"/>
    </xf>
    <xf numFmtId="1" fontId="57" fillId="14" borderId="1" xfId="4" applyNumberFormat="1" applyFont="1" applyFill="1" applyBorder="1" applyAlignment="1">
      <alignment horizontal="center" vertical="center"/>
    </xf>
    <xf numFmtId="0" fontId="58" fillId="16" borderId="30" xfId="4" applyFont="1" applyFill="1" applyBorder="1" applyAlignment="1">
      <alignment horizontal="center" wrapText="1"/>
    </xf>
    <xf numFmtId="0" fontId="58" fillId="23" borderId="2" xfId="4" applyFont="1" applyFill="1" applyBorder="1" applyAlignment="1">
      <alignment horizontal="center" vertical="center" wrapText="1"/>
    </xf>
    <xf numFmtId="1" fontId="62" fillId="17" borderId="3" xfId="4" applyNumberFormat="1" applyFont="1" applyFill="1" applyBorder="1" applyAlignment="1">
      <alignment horizontal="center" vertical="center"/>
    </xf>
    <xf numFmtId="1" fontId="62" fillId="17" borderId="24" xfId="4" applyNumberFormat="1" applyFont="1" applyFill="1" applyBorder="1" applyAlignment="1">
      <alignment horizontal="center" vertical="center"/>
    </xf>
    <xf numFmtId="1" fontId="71" fillId="16" borderId="8" xfId="4" applyNumberFormat="1" applyFont="1" applyFill="1" applyBorder="1" applyAlignment="1">
      <alignment horizontal="center" vertical="center"/>
    </xf>
    <xf numFmtId="0" fontId="76" fillId="0" borderId="0" xfId="0" applyFont="1"/>
    <xf numFmtId="0" fontId="0" fillId="0" borderId="54" xfId="0" applyBorder="1" applyAlignment="1">
      <alignment vertical="center"/>
    </xf>
    <xf numFmtId="0" fontId="20" fillId="0" borderId="0" xfId="0" applyFont="1" applyBorder="1"/>
    <xf numFmtId="16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51" xfId="0" applyFont="1" applyFill="1" applyBorder="1" applyAlignment="1">
      <alignment horizontal="left" vertical="center"/>
    </xf>
    <xf numFmtId="1" fontId="2" fillId="0" borderId="151" xfId="0" applyNumberFormat="1" applyFont="1" applyFill="1" applyBorder="1" applyAlignment="1">
      <alignment horizontal="right" vertical="center"/>
    </xf>
    <xf numFmtId="0" fontId="8" fillId="0" borderId="151" xfId="0" applyFont="1" applyBorder="1"/>
    <xf numFmtId="0" fontId="91" fillId="0" borderId="151" xfId="0" applyFont="1" applyBorder="1"/>
    <xf numFmtId="0" fontId="90" fillId="0" borderId="151" xfId="0" applyFont="1" applyBorder="1"/>
    <xf numFmtId="0" fontId="2" fillId="0" borderId="151" xfId="0" applyFont="1" applyFill="1" applyBorder="1" applyAlignment="1">
      <alignment horizontal="center" vertical="center"/>
    </xf>
    <xf numFmtId="0" fontId="8" fillId="0" borderId="151" xfId="0" applyFont="1" applyBorder="1" applyAlignment="1">
      <alignment horizontal="center"/>
    </xf>
    <xf numFmtId="0" fontId="91" fillId="0" borderId="151" xfId="0" applyFont="1" applyBorder="1" applyAlignment="1">
      <alignment horizontal="center"/>
    </xf>
    <xf numFmtId="0" fontId="90" fillId="0" borderId="151" xfId="0" applyFont="1" applyBorder="1" applyAlignment="1">
      <alignment horizontal="center"/>
    </xf>
    <xf numFmtId="0" fontId="8" fillId="0" borderId="151" xfId="0" applyFont="1" applyFill="1" applyBorder="1" applyAlignment="1">
      <alignment horizontal="left" vertical="center"/>
    </xf>
    <xf numFmtId="0" fontId="8" fillId="0" borderId="151" xfId="0" applyFont="1" applyFill="1" applyBorder="1" applyAlignment="1">
      <alignment horizontal="center" vertical="center"/>
    </xf>
    <xf numFmtId="1" fontId="8" fillId="0" borderId="151" xfId="0" applyNumberFormat="1" applyFont="1" applyFill="1" applyBorder="1" applyAlignment="1">
      <alignment horizontal="right" vertical="center"/>
    </xf>
    <xf numFmtId="0" fontId="92" fillId="0" borderId="154" xfId="0" applyFont="1" applyFill="1" applyBorder="1" applyAlignment="1">
      <alignment vertical="center"/>
    </xf>
    <xf numFmtId="0" fontId="8" fillId="0" borderId="151" xfId="0" applyFont="1" applyFill="1" applyBorder="1" applyAlignment="1">
      <alignment horizontal="right" vertical="center"/>
    </xf>
    <xf numFmtId="1" fontId="3" fillId="2" borderId="151" xfId="0" applyNumberFormat="1" applyFont="1" applyFill="1" applyBorder="1"/>
    <xf numFmtId="0" fontId="90" fillId="0" borderId="151" xfId="0" applyFont="1" applyBorder="1" applyAlignment="1">
      <alignment horizontal="left" vertical="center"/>
    </xf>
    <xf numFmtId="0" fontId="91" fillId="0" borderId="151" xfId="0" applyFont="1" applyBorder="1" applyAlignment="1">
      <alignment horizontal="left" vertical="center"/>
    </xf>
    <xf numFmtId="0" fontId="2" fillId="0" borderId="151" xfId="0" applyFont="1" applyFill="1" applyBorder="1" applyAlignment="1">
      <alignment horizontal="right" vertical="center"/>
    </xf>
    <xf numFmtId="0" fontId="2" fillId="0" borderId="96" xfId="0" applyFont="1" applyFill="1" applyBorder="1" applyAlignment="1">
      <alignment horizontal="right" vertical="center"/>
    </xf>
    <xf numFmtId="0" fontId="90" fillId="2" borderId="151" xfId="0" applyFont="1" applyFill="1" applyBorder="1"/>
    <xf numFmtId="0" fontId="2" fillId="0" borderId="151" xfId="0" applyFont="1" applyBorder="1" applyAlignment="1">
      <alignment vertical="center"/>
    </xf>
    <xf numFmtId="0" fontId="2" fillId="0" borderId="151" xfId="0" applyFont="1" applyBorder="1"/>
    <xf numFmtId="1" fontId="3" fillId="11" borderId="151" xfId="0" applyNumberFormat="1" applyFont="1" applyFill="1" applyBorder="1" applyAlignment="1">
      <alignment horizontal="right" vertical="center"/>
    </xf>
    <xf numFmtId="0" fontId="76" fillId="0" borderId="0" xfId="5" applyFont="1" applyBorder="1"/>
    <xf numFmtId="0" fontId="76" fillId="0" borderId="0" xfId="5" applyFont="1"/>
    <xf numFmtId="0" fontId="1" fillId="0" borderId="0" xfId="5" applyNumberFormat="1" applyFont="1" applyFill="1" applyBorder="1" applyAlignment="1" applyProtection="1"/>
    <xf numFmtId="0" fontId="1" fillId="25" borderId="0" xfId="5" applyNumberFormat="1" applyFont="1" applyFill="1" applyBorder="1" applyAlignment="1" applyProtection="1"/>
    <xf numFmtId="0" fontId="51" fillId="25" borderId="0" xfId="5" applyNumberFormat="1" applyFont="1" applyFill="1" applyBorder="1" applyAlignment="1" applyProtection="1"/>
    <xf numFmtId="0" fontId="5" fillId="0" borderId="0" xfId="5" applyNumberFormat="1" applyFont="1" applyFill="1" applyBorder="1" applyAlignment="1" applyProtection="1"/>
    <xf numFmtId="0" fontId="14" fillId="0" borderId="0" xfId="5" applyNumberFormat="1" applyFont="1" applyFill="1" applyBorder="1" applyAlignment="1" applyProtection="1">
      <alignment vertical="distributed"/>
    </xf>
    <xf numFmtId="0" fontId="1" fillId="0" borderId="0" xfId="5" applyNumberFormat="1" applyFont="1" applyFill="1" applyBorder="1" applyAlignment="1" applyProtection="1">
      <alignment vertical="distributed"/>
    </xf>
    <xf numFmtId="0" fontId="1" fillId="0" borderId="0" xfId="5" applyNumberFormat="1" applyFont="1" applyFill="1" applyBorder="1" applyAlignment="1" applyProtection="1">
      <protection hidden="1"/>
    </xf>
    <xf numFmtId="0" fontId="44" fillId="0" borderId="0" xfId="5" applyNumberFormat="1" applyFont="1" applyFill="1" applyBorder="1" applyAlignment="1" applyProtection="1">
      <alignment vertical="top"/>
      <protection hidden="1"/>
    </xf>
    <xf numFmtId="0" fontId="31" fillId="0" borderId="0" xfId="5" applyNumberFormat="1" applyFont="1" applyFill="1" applyBorder="1" applyAlignment="1" applyProtection="1">
      <protection hidden="1"/>
    </xf>
    <xf numFmtId="0" fontId="15" fillId="0" borderId="0" xfId="5" applyNumberFormat="1" applyFont="1" applyFill="1" applyBorder="1" applyAlignment="1" applyProtection="1">
      <alignment vertical="center"/>
      <protection hidden="1"/>
    </xf>
    <xf numFmtId="14" fontId="79" fillId="0" borderId="0" xfId="5" applyNumberFormat="1" applyFont="1" applyFill="1" applyBorder="1" applyAlignment="1" applyProtection="1">
      <alignment vertical="center"/>
      <protection locked="0"/>
    </xf>
    <xf numFmtId="14" fontId="40" fillId="0" borderId="0" xfId="5" applyNumberFormat="1" applyFont="1" applyFill="1" applyBorder="1" applyAlignment="1" applyProtection="1">
      <alignment vertical="center"/>
      <protection locked="0"/>
    </xf>
    <xf numFmtId="0" fontId="20" fillId="0" borderId="0" xfId="5" applyNumberFormat="1" applyFont="1" applyFill="1" applyBorder="1" applyAlignment="1" applyProtection="1">
      <protection hidden="1"/>
    </xf>
    <xf numFmtId="0" fontId="22" fillId="0" borderId="0" xfId="5" applyNumberFormat="1" applyFont="1" applyFill="1" applyBorder="1" applyAlignment="1" applyProtection="1">
      <alignment horizontal="center" vertical="center"/>
      <protection hidden="1"/>
    </xf>
    <xf numFmtId="0" fontId="20" fillId="0" borderId="0" xfId="5" applyNumberFormat="1" applyFont="1" applyFill="1" applyBorder="1" applyAlignment="1" applyProtection="1"/>
    <xf numFmtId="0" fontId="42" fillId="0" borderId="0" xfId="5" applyNumberFormat="1" applyFont="1" applyFill="1" applyBorder="1" applyAlignment="1" applyProtection="1">
      <protection hidden="1"/>
    </xf>
    <xf numFmtId="1" fontId="32" fillId="0" borderId="0" xfId="5" applyNumberFormat="1" applyFont="1" applyFill="1" applyBorder="1" applyAlignment="1" applyProtection="1">
      <protection locked="0"/>
    </xf>
    <xf numFmtId="0" fontId="80" fillId="0" borderId="0" xfId="5" applyNumberFormat="1" applyFont="1" applyFill="1" applyBorder="1" applyAlignment="1" applyProtection="1">
      <alignment shrinkToFit="1"/>
      <protection hidden="1"/>
    </xf>
    <xf numFmtId="0" fontId="22" fillId="0" borderId="0" xfId="5" applyNumberFormat="1" applyFont="1" applyFill="1" applyBorder="1" applyAlignment="1" applyProtection="1">
      <protection hidden="1"/>
    </xf>
    <xf numFmtId="49" fontId="45" fillId="0" borderId="0" xfId="5" applyNumberFormat="1" applyFont="1" applyFill="1" applyBorder="1" applyAlignment="1" applyProtection="1">
      <alignment vertical="top" wrapText="1"/>
      <protection locked="0"/>
    </xf>
    <xf numFmtId="0" fontId="40" fillId="0" borderId="0" xfId="5" applyNumberFormat="1" applyFont="1" applyFill="1" applyBorder="1" applyAlignment="1" applyProtection="1">
      <protection hidden="1"/>
    </xf>
    <xf numFmtId="49" fontId="81" fillId="0" borderId="0" xfId="5" applyNumberFormat="1" applyFont="1" applyFill="1" applyBorder="1" applyAlignment="1" applyProtection="1">
      <protection hidden="1"/>
    </xf>
    <xf numFmtId="49" fontId="20" fillId="0" borderId="0" xfId="5" applyNumberFormat="1" applyFont="1" applyFill="1" applyBorder="1" applyAlignment="1" applyProtection="1">
      <protection hidden="1"/>
    </xf>
    <xf numFmtId="49" fontId="41" fillId="0" borderId="0" xfId="5" applyNumberFormat="1" applyFont="1" applyFill="1" applyBorder="1" applyAlignment="1" applyProtection="1">
      <protection hidden="1"/>
    </xf>
    <xf numFmtId="0" fontId="45" fillId="0" borderId="0" xfId="5" applyNumberFormat="1" applyFont="1" applyFill="1" applyBorder="1" applyAlignment="1" applyProtection="1">
      <alignment vertical="top" wrapText="1"/>
      <protection locked="0"/>
    </xf>
    <xf numFmtId="0" fontId="39" fillId="0" borderId="0" xfId="5" applyNumberFormat="1" applyFont="1" applyFill="1" applyBorder="1" applyAlignment="1" applyProtection="1">
      <alignment vertical="center"/>
      <protection hidden="1"/>
    </xf>
    <xf numFmtId="49" fontId="45" fillId="0" borderId="0" xfId="5" applyNumberFormat="1" applyFont="1" applyFill="1" applyBorder="1" applyAlignment="1" applyProtection="1">
      <alignment vertical="center"/>
      <protection hidden="1"/>
    </xf>
    <xf numFmtId="0" fontId="22" fillId="0" borderId="0" xfId="5" applyNumberFormat="1" applyFont="1" applyFill="1" applyBorder="1" applyAlignment="1" applyProtection="1">
      <alignment wrapText="1"/>
      <protection hidden="1"/>
    </xf>
    <xf numFmtId="0" fontId="44" fillId="0" borderId="0" xfId="5" applyNumberFormat="1" applyFont="1" applyFill="1" applyBorder="1" applyAlignment="1" applyProtection="1">
      <alignment wrapText="1"/>
      <protection hidden="1"/>
    </xf>
    <xf numFmtId="0" fontId="30" fillId="0" borderId="0" xfId="5" applyNumberFormat="1" applyFont="1" applyFill="1" applyBorder="1" applyAlignment="1" applyProtection="1"/>
    <xf numFmtId="0" fontId="39" fillId="0" borderId="0" xfId="5" applyNumberFormat="1" applyFont="1" applyFill="1" applyBorder="1" applyAlignment="1" applyProtection="1"/>
    <xf numFmtId="0" fontId="17" fillId="0" borderId="0" xfId="5" applyNumberFormat="1" applyFont="1" applyFill="1" applyBorder="1" applyAlignment="1" applyProtection="1"/>
    <xf numFmtId="0" fontId="16" fillId="0" borderId="0" xfId="5" applyNumberFormat="1" applyFont="1" applyFill="1" applyBorder="1" applyAlignment="1" applyProtection="1">
      <alignment vertical="distributed"/>
    </xf>
    <xf numFmtId="0" fontId="10" fillId="17" borderId="143" xfId="5" applyNumberFormat="1" applyFont="1" applyFill="1" applyBorder="1" applyAlignment="1" applyProtection="1">
      <alignment horizontal="center" vertical="distributed" wrapText="1"/>
    </xf>
    <xf numFmtId="0" fontId="10" fillId="17" borderId="143" xfId="5" applyNumberFormat="1" applyFont="1" applyFill="1" applyBorder="1" applyAlignment="1" applyProtection="1">
      <alignment horizontal="center" vertical="distributed"/>
    </xf>
    <xf numFmtId="0" fontId="2" fillId="0" borderId="59" xfId="5" applyNumberFormat="1" applyFont="1" applyFill="1" applyBorder="1" applyAlignment="1" applyProtection="1">
      <alignment horizontal="center" vertical="distributed"/>
    </xf>
    <xf numFmtId="0" fontId="4" fillId="0" borderId="59" xfId="5" applyNumberFormat="1" applyFont="1" applyFill="1" applyBorder="1" applyAlignment="1" applyProtection="1">
      <alignment horizontal="center" vertical="distributed"/>
    </xf>
    <xf numFmtId="0" fontId="6" fillId="0" borderId="59" xfId="5" applyNumberFormat="1" applyFont="1" applyFill="1" applyBorder="1" applyAlignment="1" applyProtection="1">
      <alignment horizontal="center" vertical="distributed"/>
    </xf>
    <xf numFmtId="0" fontId="1" fillId="0" borderId="59" xfId="5" applyNumberFormat="1" applyFont="1" applyFill="1" applyBorder="1" applyAlignment="1" applyProtection="1"/>
    <xf numFmtId="0" fontId="7" fillId="0" borderId="59" xfId="5" applyNumberFormat="1" applyFont="1" applyFill="1" applyBorder="1" applyAlignment="1" applyProtection="1">
      <alignment horizontal="center" vertical="distributed"/>
    </xf>
    <xf numFmtId="0" fontId="2" fillId="0" borderId="0" xfId="5" applyNumberFormat="1" applyFont="1" applyFill="1" applyBorder="1" applyAlignment="1" applyProtection="1">
      <alignment horizontal="center" vertical="distributed"/>
    </xf>
    <xf numFmtId="0" fontId="4" fillId="0" borderId="0" xfId="5" applyNumberFormat="1" applyFont="1" applyFill="1" applyBorder="1" applyAlignment="1" applyProtection="1">
      <alignment horizontal="center" vertical="distributed"/>
    </xf>
    <xf numFmtId="0" fontId="6" fillId="0" borderId="0" xfId="5" applyNumberFormat="1" applyFont="1" applyFill="1" applyBorder="1" applyAlignment="1" applyProtection="1">
      <alignment horizontal="center" vertical="distributed"/>
    </xf>
    <xf numFmtId="0" fontId="7" fillId="0" borderId="0" xfId="5" applyNumberFormat="1" applyFont="1" applyFill="1" applyBorder="1" applyAlignment="1" applyProtection="1">
      <alignment horizontal="center" vertical="distributed"/>
    </xf>
    <xf numFmtId="0" fontId="8" fillId="0" borderId="0" xfId="5" applyNumberFormat="1" applyFont="1" applyFill="1" applyBorder="1" applyAlignment="1" applyProtection="1">
      <alignment horizontal="distributed" vertical="distributed"/>
    </xf>
    <xf numFmtId="0" fontId="8" fillId="0" borderId="0" xfId="5" applyNumberFormat="1" applyFont="1" applyFill="1" applyBorder="1" applyAlignment="1" applyProtection="1">
      <alignment horizontal="center" vertical="distributed"/>
    </xf>
    <xf numFmtId="0" fontId="19" fillId="0" borderId="0" xfId="5" applyNumberFormat="1" applyFont="1" applyFill="1" applyBorder="1" applyAlignment="1" applyProtection="1">
      <alignment wrapText="1"/>
    </xf>
    <xf numFmtId="0" fontId="2" fillId="0" borderId="55" xfId="5" applyNumberFormat="1" applyFont="1" applyFill="1" applyBorder="1" applyAlignment="1" applyProtection="1">
      <alignment vertical="distributed"/>
    </xf>
    <xf numFmtId="0" fontId="2" fillId="0" borderId="0" xfId="5" applyNumberFormat="1" applyFont="1" applyFill="1" applyBorder="1" applyAlignment="1" applyProtection="1">
      <alignment horizontal="left" vertical="distributed"/>
    </xf>
    <xf numFmtId="0" fontId="38" fillId="0" borderId="0" xfId="5" applyNumberFormat="1" applyFont="1" applyFill="1" applyBorder="1" applyAlignment="1" applyProtection="1">
      <alignment vertical="distributed"/>
    </xf>
    <xf numFmtId="0" fontId="2" fillId="0" borderId="0" xfId="5" applyNumberFormat="1" applyFont="1" applyFill="1" applyBorder="1" applyAlignment="1" applyProtection="1">
      <alignment vertical="distributed"/>
    </xf>
    <xf numFmtId="0" fontId="2" fillId="0" borderId="55" xfId="5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Border="1" applyAlignment="1" applyProtection="1">
      <alignment horizontal="center" vertical="center"/>
    </xf>
    <xf numFmtId="0" fontId="1" fillId="0" borderId="91" xfId="5" applyNumberFormat="1" applyFont="1" applyFill="1" applyBorder="1" applyAlignment="1" applyProtection="1"/>
    <xf numFmtId="0" fontId="1" fillId="0" borderId="90" xfId="5" applyNumberFormat="1" applyFont="1" applyFill="1" applyBorder="1" applyAlignment="1" applyProtection="1"/>
    <xf numFmtId="0" fontId="9" fillId="0" borderId="90" xfId="5" applyNumberFormat="1" applyFont="1" applyFill="1" applyBorder="1" applyAlignment="1" applyProtection="1"/>
    <xf numFmtId="0" fontId="1" fillId="0" borderId="97" xfId="5" applyNumberFormat="1" applyFont="1" applyFill="1" applyBorder="1" applyAlignment="1" applyProtection="1"/>
    <xf numFmtId="0" fontId="1" fillId="0" borderId="54" xfId="5" applyNumberFormat="1" applyFont="1" applyFill="1" applyBorder="1" applyAlignment="1" applyProtection="1"/>
    <xf numFmtId="0" fontId="9" fillId="0" borderId="0" xfId="5" applyNumberFormat="1" applyFont="1" applyFill="1" applyBorder="1" applyAlignment="1" applyProtection="1"/>
    <xf numFmtId="0" fontId="1" fillId="0" borderId="55" xfId="5" applyNumberFormat="1" applyFont="1" applyFill="1" applyBorder="1" applyAlignment="1" applyProtection="1"/>
    <xf numFmtId="0" fontId="2" fillId="10" borderId="106" xfId="5" applyNumberFormat="1" applyFont="1" applyFill="1" applyBorder="1" applyAlignment="1" applyProtection="1">
      <alignment vertical="distributed"/>
    </xf>
    <xf numFmtId="0" fontId="2" fillId="10" borderId="107" xfId="5" applyNumberFormat="1" applyFont="1" applyFill="1" applyBorder="1" applyAlignment="1" applyProtection="1">
      <alignment vertical="distributed"/>
    </xf>
    <xf numFmtId="0" fontId="2" fillId="10" borderId="79" xfId="5" applyNumberFormat="1" applyFont="1" applyFill="1" applyBorder="1" applyAlignment="1" applyProtection="1">
      <alignment vertical="distributed"/>
    </xf>
    <xf numFmtId="0" fontId="2" fillId="10" borderId="108" xfId="5" applyNumberFormat="1" applyFont="1" applyFill="1" applyBorder="1" applyAlignment="1" applyProtection="1">
      <alignment vertical="distributed"/>
    </xf>
    <xf numFmtId="0" fontId="2" fillId="0" borderId="154" xfId="5" applyNumberFormat="1" applyFont="1" applyFill="1" applyBorder="1" applyAlignment="1" applyProtection="1">
      <alignment horizontal="center" vertical="center"/>
    </xf>
    <xf numFmtId="0" fontId="2" fillId="25" borderId="152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Border="1" applyAlignment="1" applyProtection="1">
      <alignment vertical="center" textRotation="90" wrapText="1"/>
    </xf>
    <xf numFmtId="0" fontId="26" fillId="10" borderId="66" xfId="5" applyNumberFormat="1" applyFont="1" applyFill="1" applyBorder="1" applyAlignment="1" applyProtection="1">
      <alignment horizontal="center" vertical="distributed" wrapText="1"/>
    </xf>
    <xf numFmtId="0" fontId="24" fillId="17" borderId="155" xfId="5" applyNumberFormat="1" applyFont="1" applyFill="1" applyBorder="1" applyAlignment="1" applyProtection="1">
      <alignment horizontal="center" vertical="distributed" wrapText="1"/>
    </xf>
    <xf numFmtId="0" fontId="1" fillId="17" borderId="154" xfId="5" applyNumberFormat="1" applyFont="1" applyFill="1" applyBorder="1" applyAlignment="1" applyProtection="1">
      <alignment vertical="center"/>
    </xf>
    <xf numFmtId="0" fontId="1" fillId="17" borderId="88" xfId="5" applyNumberFormat="1" applyFont="1" applyFill="1" applyBorder="1" applyAlignment="1" applyProtection="1">
      <alignment vertical="center"/>
    </xf>
    <xf numFmtId="0" fontId="1" fillId="17" borderId="156" xfId="5" applyNumberFormat="1" applyFont="1" applyFill="1" applyBorder="1" applyAlignment="1" applyProtection="1">
      <alignment vertical="center"/>
    </xf>
    <xf numFmtId="0" fontId="17" fillId="0" borderId="0" xfId="5" applyNumberFormat="1" applyFont="1" applyFill="1" applyBorder="1" applyAlignment="1" applyProtection="1">
      <alignment vertical="center"/>
    </xf>
    <xf numFmtId="0" fontId="15" fillId="0" borderId="0" xfId="5" applyNumberFormat="1" applyFont="1" applyFill="1" applyBorder="1" applyAlignment="1" applyProtection="1">
      <alignment horizontal="center" vertical="center"/>
    </xf>
    <xf numFmtId="0" fontId="24" fillId="22" borderId="155" xfId="5" applyNumberFormat="1" applyFont="1" applyFill="1" applyBorder="1" applyAlignment="1" applyProtection="1">
      <alignment horizontal="center" vertical="distributed" wrapText="1"/>
    </xf>
    <xf numFmtId="0" fontId="27" fillId="25" borderId="151" xfId="5" applyNumberFormat="1" applyFont="1" applyFill="1" applyBorder="1" applyAlignment="1" applyProtection="1">
      <alignment horizontal="center" vertical="center" wrapText="1"/>
    </xf>
    <xf numFmtId="0" fontId="27" fillId="25" borderId="152" xfId="5" applyNumberFormat="1" applyFont="1" applyFill="1" applyBorder="1" applyAlignment="1" applyProtection="1">
      <alignment horizontal="center" vertical="center" wrapText="1"/>
    </xf>
    <xf numFmtId="0" fontId="27" fillId="25" borderId="155" xfId="5" applyNumberFormat="1" applyFont="1" applyFill="1" applyBorder="1" applyAlignment="1" applyProtection="1">
      <alignment horizontal="center" vertical="center" wrapText="1"/>
    </xf>
    <xf numFmtId="0" fontId="27" fillId="25" borderId="113" xfId="5" applyNumberFormat="1" applyFont="1" applyFill="1" applyBorder="1" applyAlignment="1" applyProtection="1">
      <alignment horizontal="center" vertical="center" wrapText="1"/>
    </xf>
    <xf numFmtId="0" fontId="1" fillId="0" borderId="114" xfId="5" applyNumberFormat="1" applyFont="1" applyFill="1" applyBorder="1" applyAlignment="1" applyProtection="1">
      <alignment horizontal="center" vertical="center"/>
    </xf>
    <xf numFmtId="0" fontId="27" fillId="25" borderId="115" xfId="5" applyNumberFormat="1" applyFont="1" applyFill="1" applyBorder="1" applyAlignment="1" applyProtection="1">
      <alignment horizontal="center" vertical="center" wrapText="1"/>
    </xf>
    <xf numFmtId="0" fontId="27" fillId="25" borderId="114" xfId="5" applyNumberFormat="1" applyFont="1" applyFill="1" applyBorder="1" applyAlignment="1" applyProtection="1">
      <alignment horizontal="center" vertical="center" wrapText="1"/>
    </xf>
    <xf numFmtId="0" fontId="27" fillId="25" borderId="116" xfId="5" applyNumberFormat="1" applyFont="1" applyFill="1" applyBorder="1" applyAlignment="1" applyProtection="1">
      <alignment horizontal="center" vertical="center" wrapText="1"/>
    </xf>
    <xf numFmtId="0" fontId="2" fillId="25" borderId="151" xfId="5" applyNumberFormat="1" applyFont="1" applyFill="1" applyBorder="1" applyAlignment="1" applyProtection="1">
      <alignment horizontal="center" vertical="center" wrapText="1"/>
    </xf>
    <xf numFmtId="0" fontId="2" fillId="25" borderId="117" xfId="5" applyNumberFormat="1" applyFont="1" applyFill="1" applyBorder="1" applyAlignment="1" applyProtection="1">
      <alignment horizontal="center" vertical="center" wrapText="1"/>
    </xf>
    <xf numFmtId="0" fontId="2" fillId="25" borderId="114" xfId="5" applyNumberFormat="1" applyFont="1" applyFill="1" applyBorder="1" applyAlignment="1" applyProtection="1">
      <alignment horizontal="center" vertical="center" wrapText="1"/>
    </xf>
    <xf numFmtId="0" fontId="2" fillId="25" borderId="115" xfId="5" applyNumberFormat="1" applyFont="1" applyFill="1" applyBorder="1" applyAlignment="1" applyProtection="1">
      <alignment horizontal="center" vertical="center" wrapText="1"/>
    </xf>
    <xf numFmtId="0" fontId="2" fillId="25" borderId="116" xfId="5" applyNumberFormat="1" applyFont="1" applyFill="1" applyBorder="1" applyAlignment="1" applyProtection="1">
      <alignment horizontal="center" vertical="center" wrapText="1"/>
    </xf>
    <xf numFmtId="0" fontId="2" fillId="0" borderId="114" xfId="5" applyNumberFormat="1" applyFont="1" applyFill="1" applyBorder="1" applyAlignment="1" applyProtection="1">
      <alignment horizontal="center" vertical="center"/>
    </xf>
    <xf numFmtId="0" fontId="35" fillId="25" borderId="151" xfId="5" applyNumberFormat="1" applyFont="1" applyFill="1" applyBorder="1" applyAlignment="1" applyProtection="1">
      <alignment horizontal="center" vertical="center" wrapText="1"/>
    </xf>
    <xf numFmtId="0" fontId="35" fillId="25" borderId="152" xfId="5" applyNumberFormat="1" applyFont="1" applyFill="1" applyBorder="1" applyAlignment="1" applyProtection="1">
      <alignment horizontal="center" vertical="center" wrapText="1"/>
    </xf>
    <xf numFmtId="0" fontId="35" fillId="25" borderId="118" xfId="5" applyNumberFormat="1" applyFont="1" applyFill="1" applyBorder="1" applyAlignment="1" applyProtection="1">
      <alignment horizontal="center" vertical="center" wrapText="1"/>
    </xf>
    <xf numFmtId="0" fontId="35" fillId="25" borderId="119" xfId="5" applyNumberFormat="1" applyFont="1" applyFill="1" applyBorder="1" applyAlignment="1" applyProtection="1">
      <alignment horizontal="center" vertical="center" wrapText="1"/>
    </xf>
    <xf numFmtId="0" fontId="35" fillId="25" borderId="117" xfId="5" applyNumberFormat="1" applyFont="1" applyFill="1" applyBorder="1" applyAlignment="1" applyProtection="1">
      <alignment horizontal="center" vertical="center" wrapText="1"/>
    </xf>
    <xf numFmtId="0" fontId="36" fillId="0" borderId="119" xfId="5" applyNumberFormat="1" applyFont="1" applyFill="1" applyBorder="1" applyAlignment="1" applyProtection="1">
      <alignment horizontal="center" vertical="center"/>
    </xf>
    <xf numFmtId="0" fontId="35" fillId="25" borderId="120" xfId="5" applyNumberFormat="1" applyFont="1" applyFill="1" applyBorder="1" applyAlignment="1" applyProtection="1">
      <alignment horizontal="center" vertical="center" wrapText="1"/>
    </xf>
    <xf numFmtId="0" fontId="36" fillId="0" borderId="118" xfId="5" applyNumberFormat="1" applyFont="1" applyFill="1" applyBorder="1" applyAlignment="1" applyProtection="1">
      <alignment horizontal="center" vertical="center"/>
    </xf>
    <xf numFmtId="0" fontId="27" fillId="25" borderId="119" xfId="5" applyNumberFormat="1" applyFont="1" applyFill="1" applyBorder="1" applyAlignment="1" applyProtection="1">
      <alignment horizontal="center" vertical="center" wrapText="1"/>
    </xf>
    <xf numFmtId="0" fontId="35" fillId="25" borderId="113" xfId="5" applyNumberFormat="1" applyFont="1" applyFill="1" applyBorder="1" applyAlignment="1" applyProtection="1">
      <alignment horizontal="center" vertical="center" wrapText="1"/>
    </xf>
    <xf numFmtId="0" fontId="35" fillId="25" borderId="115" xfId="5" applyNumberFormat="1" applyFont="1" applyFill="1" applyBorder="1" applyAlignment="1" applyProtection="1">
      <alignment horizontal="center" vertical="center" wrapText="1"/>
    </xf>
    <xf numFmtId="0" fontId="35" fillId="25" borderId="116" xfId="5" applyNumberFormat="1" applyFont="1" applyFill="1" applyBorder="1" applyAlignment="1" applyProtection="1">
      <alignment horizontal="center" vertical="center" wrapText="1"/>
    </xf>
    <xf numFmtId="0" fontId="1" fillId="0" borderId="151" xfId="5" applyNumberFormat="1" applyFont="1" applyFill="1" applyBorder="1" applyAlignment="1" applyProtection="1">
      <alignment horizontal="center"/>
    </xf>
    <xf numFmtId="0" fontId="35" fillId="25" borderId="154" xfId="5" applyNumberFormat="1" applyFont="1" applyFill="1" applyBorder="1" applyAlignment="1" applyProtection="1">
      <alignment horizontal="center" vertical="center" wrapText="1"/>
    </xf>
    <xf numFmtId="0" fontId="35" fillId="25" borderId="88" xfId="5" applyNumberFormat="1" applyFont="1" applyFill="1" applyBorder="1" applyAlignment="1" applyProtection="1">
      <alignment horizontal="center" vertical="center" wrapText="1"/>
    </xf>
    <xf numFmtId="0" fontId="33" fillId="25" borderId="155" xfId="5" applyNumberFormat="1" applyFont="1" applyFill="1" applyBorder="1" applyAlignment="1" applyProtection="1">
      <alignment vertical="center" wrapText="1"/>
    </xf>
    <xf numFmtId="0" fontId="1" fillId="22" borderId="54" xfId="5" applyNumberFormat="1" applyFont="1" applyFill="1" applyBorder="1" applyAlignment="1" applyProtection="1">
      <alignment vertical="center"/>
    </xf>
    <xf numFmtId="0" fontId="1" fillId="22" borderId="0" xfId="5" applyNumberFormat="1" applyFont="1" applyFill="1" applyBorder="1" applyAlignment="1" applyProtection="1">
      <alignment vertical="center"/>
    </xf>
    <xf numFmtId="0" fontId="1" fillId="22" borderId="72" xfId="5" applyNumberFormat="1" applyFont="1" applyFill="1" applyBorder="1" applyAlignment="1" applyProtection="1">
      <alignment vertical="center"/>
    </xf>
    <xf numFmtId="0" fontId="21" fillId="0" borderId="0" xfId="5" applyNumberFormat="1" applyFont="1" applyFill="1" applyBorder="1" applyAlignment="1" applyProtection="1">
      <alignment vertical="center"/>
    </xf>
    <xf numFmtId="0" fontId="35" fillId="25" borderId="155" xfId="5" applyNumberFormat="1" applyFont="1" applyFill="1" applyBorder="1" applyAlignment="1" applyProtection="1">
      <alignment vertical="center" wrapText="1"/>
    </xf>
    <xf numFmtId="0" fontId="1" fillId="22" borderId="154" xfId="5" applyNumberFormat="1" applyFont="1" applyFill="1" applyBorder="1" applyAlignment="1" applyProtection="1">
      <alignment vertical="center"/>
    </xf>
    <xf numFmtId="0" fontId="1" fillId="22" borderId="88" xfId="5" applyNumberFormat="1" applyFont="1" applyFill="1" applyBorder="1" applyAlignment="1" applyProtection="1">
      <alignment vertical="center"/>
    </xf>
    <xf numFmtId="0" fontId="1" fillId="22" borderId="156" xfId="5" applyNumberFormat="1" applyFont="1" applyFill="1" applyBorder="1" applyAlignment="1" applyProtection="1">
      <alignment vertical="center"/>
    </xf>
    <xf numFmtId="0" fontId="17" fillId="0" borderId="55" xfId="5" applyNumberFormat="1" applyFont="1" applyFill="1" applyBorder="1" applyAlignment="1" applyProtection="1"/>
    <xf numFmtId="0" fontId="85" fillId="0" borderId="0" xfId="5" applyFont="1"/>
    <xf numFmtId="0" fontId="35" fillId="25" borderId="155" xfId="5" applyNumberFormat="1" applyFont="1" applyFill="1" applyBorder="1" applyAlignment="1" applyProtection="1">
      <alignment horizontal="center" vertical="center" wrapText="1"/>
    </xf>
    <xf numFmtId="0" fontId="20" fillId="0" borderId="0" xfId="5" applyNumberFormat="1" applyFont="1" applyFill="1" applyBorder="1" applyAlignment="1" applyProtection="1">
      <alignment vertical="center"/>
    </xf>
    <xf numFmtId="0" fontId="24" fillId="21" borderId="157" xfId="5" applyNumberFormat="1" applyFont="1" applyFill="1" applyBorder="1" applyAlignment="1" applyProtection="1">
      <alignment horizontal="center" vertical="distributed" wrapText="1"/>
    </xf>
    <xf numFmtId="0" fontId="22" fillId="21" borderId="158" xfId="5" applyNumberFormat="1" applyFont="1" applyFill="1" applyBorder="1" applyAlignment="1" applyProtection="1">
      <alignment vertical="center" wrapText="1"/>
    </xf>
    <xf numFmtId="0" fontId="22" fillId="21" borderId="178" xfId="5" applyNumberFormat="1" applyFont="1" applyFill="1" applyBorder="1" applyAlignment="1" applyProtection="1">
      <alignment vertical="center" wrapText="1"/>
    </xf>
    <xf numFmtId="0" fontId="49" fillId="21" borderId="157" xfId="5" applyNumberFormat="1" applyFont="1" applyFill="1" applyBorder="1" applyAlignment="1" applyProtection="1">
      <alignment vertical="center" wrapText="1"/>
    </xf>
    <xf numFmtId="0" fontId="22" fillId="21" borderId="138" xfId="5" applyNumberFormat="1" applyFont="1" applyFill="1" applyBorder="1" applyAlignment="1" applyProtection="1">
      <alignment vertical="center" wrapText="1"/>
    </xf>
    <xf numFmtId="0" fontId="22" fillId="21" borderId="135" xfId="5" applyNumberFormat="1" applyFont="1" applyFill="1" applyBorder="1" applyAlignment="1" applyProtection="1">
      <alignment vertical="center" wrapText="1"/>
    </xf>
    <xf numFmtId="0" fontId="5" fillId="0" borderId="54" xfId="5" applyNumberFormat="1" applyFont="1" applyFill="1" applyBorder="1" applyAlignment="1" applyProtection="1"/>
    <xf numFmtId="0" fontId="24" fillId="0" borderId="155" xfId="5" applyNumberFormat="1" applyFont="1" applyFill="1" applyBorder="1" applyAlignment="1" applyProtection="1">
      <alignment horizontal="center" vertical="distributed" wrapText="1"/>
    </xf>
    <xf numFmtId="0" fontId="86" fillId="25" borderId="151" xfId="5" applyNumberFormat="1" applyFont="1" applyFill="1" applyBorder="1" applyAlignment="1" applyProtection="1">
      <alignment horizontal="center" vertical="center" wrapText="1"/>
    </xf>
    <xf numFmtId="0" fontId="86" fillId="25" borderId="152" xfId="5" applyNumberFormat="1" applyFont="1" applyFill="1" applyBorder="1" applyAlignment="1" applyProtection="1">
      <alignment horizontal="center" vertical="center" wrapText="1"/>
    </xf>
    <xf numFmtId="0" fontId="50" fillId="0" borderId="109" xfId="5" applyNumberFormat="1" applyFont="1" applyFill="1" applyBorder="1" applyAlignment="1" applyProtection="1">
      <alignment horizontal="center" vertical="center"/>
    </xf>
    <xf numFmtId="0" fontId="50" fillId="0" borderId="154" xfId="5" applyNumberFormat="1" applyFont="1" applyFill="1" applyBorder="1" applyAlignment="1" applyProtection="1">
      <alignment horizontal="center" vertical="center"/>
    </xf>
    <xf numFmtId="0" fontId="86" fillId="25" borderId="155" xfId="5" applyNumberFormat="1" applyFont="1" applyFill="1" applyBorder="1" applyAlignment="1" applyProtection="1">
      <alignment horizontal="center" vertical="center" wrapText="1"/>
    </xf>
    <xf numFmtId="0" fontId="88" fillId="25" borderId="152" xfId="5" applyNumberFormat="1" applyFont="1" applyFill="1" applyBorder="1" applyAlignment="1" applyProtection="1">
      <alignment vertical="center" wrapText="1"/>
    </xf>
    <xf numFmtId="0" fontId="86" fillId="25" borderId="109" xfId="5" applyNumberFormat="1" applyFont="1" applyFill="1" applyBorder="1" applyAlignment="1" applyProtection="1">
      <alignment horizontal="center" vertical="center" wrapText="1"/>
    </xf>
    <xf numFmtId="0" fontId="86" fillId="25" borderId="154" xfId="5" applyNumberFormat="1" applyFont="1" applyFill="1" applyBorder="1" applyAlignment="1" applyProtection="1">
      <alignment horizontal="center" vertical="center" wrapText="1"/>
    </xf>
    <xf numFmtId="1" fontId="21" fillId="0" borderId="0" xfId="5" applyNumberFormat="1" applyFont="1" applyFill="1" applyBorder="1" applyAlignment="1" applyProtection="1"/>
    <xf numFmtId="0" fontId="5" fillId="0" borderId="55" xfId="5" applyNumberFormat="1" applyFont="1" applyFill="1" applyBorder="1" applyAlignment="1" applyProtection="1"/>
    <xf numFmtId="0" fontId="89" fillId="0" borderId="0" xfId="5" applyFont="1"/>
    <xf numFmtId="0" fontId="36" fillId="0" borderId="109" xfId="5" applyNumberFormat="1" applyFont="1" applyFill="1" applyBorder="1" applyAlignment="1" applyProtection="1">
      <alignment horizontal="center" vertical="center"/>
    </xf>
    <xf numFmtId="0" fontId="36" fillId="0" borderId="154" xfId="5" applyNumberFormat="1" applyFont="1" applyFill="1" applyBorder="1" applyAlignment="1" applyProtection="1">
      <alignment horizontal="center" vertical="center"/>
    </xf>
    <xf numFmtId="0" fontId="27" fillId="25" borderId="152" xfId="5" applyNumberFormat="1" applyFont="1" applyFill="1" applyBorder="1" applyAlignment="1" applyProtection="1">
      <alignment vertical="center" wrapText="1"/>
    </xf>
    <xf numFmtId="0" fontId="35" fillId="25" borderId="109" xfId="5" applyNumberFormat="1" applyFont="1" applyFill="1" applyBorder="1" applyAlignment="1" applyProtection="1">
      <alignment horizontal="center" vertical="center" wrapText="1"/>
    </xf>
    <xf numFmtId="1" fontId="20" fillId="0" borderId="0" xfId="5" applyNumberFormat="1" applyFont="1" applyFill="1" applyBorder="1" applyAlignment="1" applyProtection="1"/>
    <xf numFmtId="0" fontId="87" fillId="0" borderId="109" xfId="5" applyNumberFormat="1" applyFont="1" applyFill="1" applyBorder="1" applyAlignment="1" applyProtection="1">
      <alignment horizontal="center" vertical="center"/>
    </xf>
    <xf numFmtId="0" fontId="87" fillId="0" borderId="154" xfId="5" applyNumberFormat="1" applyFont="1" applyFill="1" applyBorder="1" applyAlignment="1" applyProtection="1">
      <alignment horizontal="center" vertical="center"/>
    </xf>
    <xf numFmtId="0" fontId="87" fillId="0" borderId="155" xfId="5" applyNumberFormat="1" applyFont="1" applyFill="1" applyBorder="1" applyAlignment="1" applyProtection="1">
      <alignment horizontal="center" vertical="center"/>
    </xf>
    <xf numFmtId="0" fontId="21" fillId="0" borderId="0" xfId="5" applyNumberFormat="1" applyFont="1" applyFill="1" applyBorder="1" applyAlignment="1" applyProtection="1"/>
    <xf numFmtId="0" fontId="86" fillId="25" borderId="125" xfId="5" applyNumberFormat="1" applyFont="1" applyFill="1" applyBorder="1" applyAlignment="1" applyProtection="1">
      <alignment horizontal="center" vertical="center" wrapText="1"/>
    </xf>
    <xf numFmtId="0" fontId="86" fillId="25" borderId="168" xfId="5" applyNumberFormat="1" applyFont="1" applyFill="1" applyBorder="1" applyAlignment="1" applyProtection="1">
      <alignment horizontal="center" vertical="center" wrapText="1"/>
    </xf>
    <xf numFmtId="0" fontId="86" fillId="25" borderId="127" xfId="5" applyNumberFormat="1" applyFont="1" applyFill="1" applyBorder="1" applyAlignment="1" applyProtection="1">
      <alignment horizontal="center" vertical="center" wrapText="1"/>
    </xf>
    <xf numFmtId="0" fontId="86" fillId="25" borderId="126" xfId="5" applyNumberFormat="1" applyFont="1" applyFill="1" applyBorder="1" applyAlignment="1" applyProtection="1">
      <alignment horizontal="center" vertical="center" wrapText="1"/>
    </xf>
    <xf numFmtId="0" fontId="86" fillId="25" borderId="179" xfId="5" applyNumberFormat="1" applyFont="1" applyFill="1" applyBorder="1" applyAlignment="1" applyProtection="1">
      <alignment horizontal="center" vertical="center" wrapText="1"/>
    </xf>
    <xf numFmtId="0" fontId="88" fillId="25" borderId="181" xfId="5" applyNumberFormat="1" applyFont="1" applyFill="1" applyBorder="1" applyAlignment="1" applyProtection="1">
      <alignment vertical="center" wrapText="1"/>
    </xf>
    <xf numFmtId="0" fontId="86" fillId="25" borderId="180" xfId="5" applyNumberFormat="1" applyFont="1" applyFill="1" applyBorder="1" applyAlignment="1" applyProtection="1">
      <alignment horizontal="center" vertical="center" wrapText="1"/>
    </xf>
    <xf numFmtId="0" fontId="22" fillId="21" borderId="157" xfId="5" applyNumberFormat="1" applyFont="1" applyFill="1" applyBorder="1" applyAlignment="1" applyProtection="1">
      <alignment vertical="center" wrapText="1"/>
    </xf>
    <xf numFmtId="0" fontId="49" fillId="21" borderId="138" xfId="5" applyNumberFormat="1" applyFont="1" applyFill="1" applyBorder="1" applyAlignment="1" applyProtection="1">
      <alignment vertical="center" wrapText="1"/>
    </xf>
    <xf numFmtId="0" fontId="8" fillId="25" borderId="54" xfId="5" applyNumberFormat="1" applyFont="1" applyFill="1" applyBorder="1" applyAlignment="1" applyProtection="1"/>
    <xf numFmtId="0" fontId="8" fillId="25" borderId="150" xfId="5" applyNumberFormat="1" applyFont="1" applyFill="1" applyBorder="1" applyAlignment="1" applyProtection="1">
      <alignment horizontal="center" vertical="distributed" wrapText="1"/>
    </xf>
    <xf numFmtId="0" fontId="16" fillId="25" borderId="151" xfId="5" applyNumberFormat="1" applyFont="1" applyFill="1" applyBorder="1" applyAlignment="1" applyProtection="1">
      <alignment vertical="center" wrapText="1"/>
    </xf>
    <xf numFmtId="0" fontId="16" fillId="25" borderId="152" xfId="5" applyNumberFormat="1" applyFont="1" applyFill="1" applyBorder="1" applyAlignment="1" applyProtection="1">
      <alignment vertical="center" wrapText="1"/>
    </xf>
    <xf numFmtId="0" fontId="16" fillId="25" borderId="109" xfId="5" applyNumberFormat="1" applyFont="1" applyFill="1" applyBorder="1" applyAlignment="1" applyProtection="1">
      <alignment vertical="center" wrapText="1"/>
    </xf>
    <xf numFmtId="0" fontId="16" fillId="25" borderId="154" xfId="5" applyNumberFormat="1" applyFont="1" applyFill="1" applyBorder="1" applyAlignment="1" applyProtection="1">
      <alignment vertical="center" wrapText="1"/>
    </xf>
    <xf numFmtId="0" fontId="16" fillId="25" borderId="155" xfId="5" applyNumberFormat="1" applyFont="1" applyFill="1" applyBorder="1" applyAlignment="1" applyProtection="1">
      <alignment vertical="center" wrapText="1"/>
    </xf>
    <xf numFmtId="0" fontId="13" fillId="25" borderId="152" xfId="5" applyNumberFormat="1" applyFont="1" applyFill="1" applyBorder="1" applyAlignment="1" applyProtection="1">
      <alignment vertical="center" wrapText="1"/>
    </xf>
    <xf numFmtId="0" fontId="13" fillId="25" borderId="109" xfId="5" applyNumberFormat="1" applyFont="1" applyFill="1" applyBorder="1" applyAlignment="1" applyProtection="1">
      <alignment vertical="center" wrapText="1"/>
    </xf>
    <xf numFmtId="0" fontId="8" fillId="0" borderId="152" xfId="5" applyNumberFormat="1" applyFont="1" applyFill="1" applyBorder="1" applyAlignment="1" applyProtection="1">
      <alignment vertical="center"/>
    </xf>
    <xf numFmtId="0" fontId="16" fillId="25" borderId="0" xfId="5" applyNumberFormat="1" applyFont="1" applyFill="1" applyBorder="1" applyAlignment="1" applyProtection="1"/>
    <xf numFmtId="0" fontId="8" fillId="25" borderId="0" xfId="5" applyNumberFormat="1" applyFont="1" applyFill="1" applyBorder="1" applyAlignment="1" applyProtection="1"/>
    <xf numFmtId="0" fontId="8" fillId="25" borderId="55" xfId="5" applyNumberFormat="1" applyFont="1" applyFill="1" applyBorder="1" applyAlignment="1" applyProtection="1"/>
    <xf numFmtId="0" fontId="13" fillId="0" borderId="0" xfId="5" applyFont="1"/>
    <xf numFmtId="0" fontId="1" fillId="0" borderId="152" xfId="5" applyNumberFormat="1" applyFont="1" applyFill="1" applyBorder="1" applyAlignment="1" applyProtection="1">
      <alignment vertical="center"/>
    </xf>
    <xf numFmtId="0" fontId="35" fillId="25" borderId="125" xfId="5" applyNumberFormat="1" applyFont="1" applyFill="1" applyBorder="1" applyAlignment="1" applyProtection="1">
      <alignment horizontal="center" vertical="center" wrapText="1"/>
    </xf>
    <xf numFmtId="0" fontId="35" fillId="25" borderId="168" xfId="5" applyNumberFormat="1" applyFont="1" applyFill="1" applyBorder="1" applyAlignment="1" applyProtection="1">
      <alignment horizontal="center" vertical="center" wrapText="1"/>
    </xf>
    <xf numFmtId="0" fontId="35" fillId="25" borderId="179" xfId="5" applyNumberFormat="1" applyFont="1" applyFill="1" applyBorder="1" applyAlignment="1" applyProtection="1">
      <alignment horizontal="center" vertical="center" wrapText="1"/>
    </xf>
    <xf numFmtId="0" fontId="1" fillId="0" borderId="168" xfId="5" applyNumberFormat="1" applyFont="1" applyFill="1" applyBorder="1" applyAlignment="1" applyProtection="1">
      <alignment vertical="center"/>
    </xf>
    <xf numFmtId="0" fontId="3" fillId="36" borderId="153" xfId="5" applyNumberFormat="1" applyFont="1" applyFill="1" applyBorder="1" applyAlignment="1" applyProtection="1">
      <alignment horizontal="center" vertical="center" wrapText="1"/>
    </xf>
    <xf numFmtId="0" fontId="13" fillId="36" borderId="155" xfId="5" applyNumberFormat="1" applyFont="1" applyFill="1" applyBorder="1" applyAlignment="1" applyProtection="1">
      <alignment horizontal="center" vertical="center" wrapText="1"/>
    </xf>
    <xf numFmtId="0" fontId="8" fillId="0" borderId="155" xfId="5" applyNumberFormat="1" applyFont="1" applyFill="1" applyBorder="1" applyAlignment="1" applyProtection="1">
      <alignment horizontal="center" vertical="center" wrapText="1"/>
    </xf>
    <xf numFmtId="1" fontId="1" fillId="0" borderId="0" xfId="5" applyNumberFormat="1" applyFont="1" applyFill="1" applyBorder="1" applyAlignment="1" applyProtection="1">
      <alignment horizontal="center" vertical="center"/>
    </xf>
    <xf numFmtId="0" fontId="1" fillId="0" borderId="56" xfId="5" applyNumberFormat="1" applyFont="1" applyFill="1" applyBorder="1" applyAlignment="1" applyProtection="1"/>
    <xf numFmtId="0" fontId="1" fillId="0" borderId="57" xfId="5" applyNumberFormat="1" applyFont="1" applyFill="1" applyBorder="1" applyAlignment="1" applyProtection="1"/>
    <xf numFmtId="0" fontId="1" fillId="0" borderId="58" xfId="5" applyNumberFormat="1" applyFont="1" applyFill="1" applyBorder="1" applyAlignment="1" applyProtection="1"/>
    <xf numFmtId="0" fontId="29" fillId="0" borderId="0" xfId="5" applyNumberFormat="1" applyFont="1" applyFill="1" applyBorder="1" applyAlignment="1" applyProtection="1">
      <alignment vertical="center"/>
    </xf>
    <xf numFmtId="2" fontId="29" fillId="11" borderId="50" xfId="5" applyNumberFormat="1" applyFont="1" applyFill="1" applyBorder="1" applyAlignment="1" applyProtection="1">
      <alignment vertical="center"/>
    </xf>
    <xf numFmtId="2" fontId="29" fillId="11" borderId="51" xfId="5" applyNumberFormat="1" applyFont="1" applyFill="1" applyBorder="1" applyAlignment="1" applyProtection="1">
      <alignment vertical="center"/>
    </xf>
    <xf numFmtId="2" fontId="29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10" fillId="0" borderId="0" xfId="3" applyFont="1" applyAlignment="1">
      <alignment vertical="distributed"/>
    </xf>
    <xf numFmtId="0" fontId="24" fillId="19" borderId="122" xfId="5" applyNumberFormat="1" applyFont="1" applyFill="1" applyBorder="1" applyAlignment="1" applyProtection="1">
      <alignment horizontal="center" vertical="distributed" wrapText="1"/>
    </xf>
    <xf numFmtId="0" fontId="23" fillId="0" borderId="0" xfId="3" applyFont="1" applyBorder="1" applyAlignment="1">
      <alignment vertical="distributed"/>
    </xf>
    <xf numFmtId="0" fontId="2" fillId="0" borderId="0" xfId="3" applyFont="1"/>
    <xf numFmtId="0" fontId="1" fillId="0" borderId="0" xfId="3"/>
    <xf numFmtId="0" fontId="4" fillId="5" borderId="151" xfId="3" applyFont="1" applyFill="1" applyBorder="1" applyAlignment="1">
      <alignment horizontal="center" vertical="distributed" wrapText="1"/>
    </xf>
    <xf numFmtId="0" fontId="6" fillId="0" borderId="144" xfId="0" applyNumberFormat="1" applyFont="1" applyFill="1" applyBorder="1" applyAlignment="1" applyProtection="1">
      <alignment horizontal="center" vertical="center"/>
    </xf>
    <xf numFmtId="0" fontId="2" fillId="29" borderId="144" xfId="0" applyNumberFormat="1" applyFont="1" applyFill="1" applyBorder="1" applyAlignment="1" applyProtection="1">
      <alignment horizontal="center" vertical="distributed"/>
    </xf>
    <xf numFmtId="0" fontId="8" fillId="0" borderId="144" xfId="0" applyNumberFormat="1" applyFont="1" applyFill="1" applyBorder="1" applyAlignment="1" applyProtection="1">
      <alignment horizontal="center" vertical="center"/>
    </xf>
    <xf numFmtId="0" fontId="2" fillId="0" borderId="144" xfId="0" applyNumberFormat="1" applyFont="1" applyFill="1" applyBorder="1" applyAlignment="1" applyProtection="1">
      <alignment horizontal="center" vertical="distributed"/>
    </xf>
    <xf numFmtId="0" fontId="2" fillId="30" borderId="144" xfId="0" applyNumberFormat="1" applyFont="1" applyFill="1" applyBorder="1" applyAlignment="1" applyProtection="1">
      <alignment horizontal="center" vertical="distributed"/>
    </xf>
    <xf numFmtId="0" fontId="2" fillId="29" borderId="84" xfId="0" applyNumberFormat="1" applyFont="1" applyFill="1" applyBorder="1" applyAlignment="1" applyProtection="1">
      <alignment horizontal="center" vertical="distributed"/>
    </xf>
    <xf numFmtId="0" fontId="4" fillId="0" borderId="144" xfId="0" applyNumberFormat="1" applyFont="1" applyFill="1" applyBorder="1" applyAlignment="1" applyProtection="1">
      <alignment horizontal="center" vertical="distributed"/>
    </xf>
    <xf numFmtId="0" fontId="6" fillId="0" borderId="144" xfId="0" applyNumberFormat="1" applyFont="1" applyFill="1" applyBorder="1" applyAlignment="1" applyProtection="1">
      <alignment horizontal="center" vertical="distributed"/>
    </xf>
    <xf numFmtId="0" fontId="2" fillId="0" borderId="144" xfId="0" applyNumberFormat="1" applyFont="1" applyFill="1" applyBorder="1" applyAlignment="1" applyProtection="1">
      <alignment vertical="center"/>
    </xf>
    <xf numFmtId="0" fontId="46" fillId="22" borderId="151" xfId="0" applyNumberFormat="1" applyFont="1" applyFill="1" applyBorder="1" applyAlignment="1" applyProtection="1">
      <alignment horizontal="center" vertical="center"/>
    </xf>
    <xf numFmtId="0" fontId="46" fillId="31" borderId="151" xfId="0" applyNumberFormat="1" applyFont="1" applyFill="1" applyBorder="1" applyAlignment="1" applyProtection="1">
      <alignment horizontal="center" vertical="center"/>
    </xf>
    <xf numFmtId="0" fontId="7" fillId="0" borderId="144" xfId="0" applyNumberFormat="1" applyFont="1" applyFill="1" applyBorder="1" applyAlignment="1" applyProtection="1">
      <alignment horizontal="center" vertical="distributed"/>
    </xf>
    <xf numFmtId="0" fontId="2" fillId="25" borderId="144" xfId="0" applyNumberFormat="1" applyFont="1" applyFill="1" applyBorder="1" applyAlignment="1" applyProtection="1">
      <alignment vertical="center"/>
    </xf>
    <xf numFmtId="0" fontId="46" fillId="31" borderId="144" xfId="0" applyNumberFormat="1" applyFont="1" applyFill="1" applyBorder="1" applyAlignment="1" applyProtection="1">
      <alignment horizontal="center" vertical="center"/>
    </xf>
    <xf numFmtId="0" fontId="46" fillId="25" borderId="144" xfId="0" applyNumberFormat="1" applyFont="1" applyFill="1" applyBorder="1" applyAlignment="1" applyProtection="1">
      <alignment horizontal="center" vertical="center"/>
    </xf>
    <xf numFmtId="0" fontId="46" fillId="22" borderId="144" xfId="0" applyNumberFormat="1" applyFont="1" applyFill="1" applyBorder="1" applyAlignment="1" applyProtection="1">
      <alignment horizontal="center" vertical="distributed"/>
    </xf>
    <xf numFmtId="0" fontId="46" fillId="0" borderId="144" xfId="0" applyNumberFormat="1" applyFont="1" applyFill="1" applyBorder="1" applyAlignment="1" applyProtection="1">
      <alignment horizontal="center" vertical="center"/>
    </xf>
    <xf numFmtId="0" fontId="1" fillId="0" borderId="14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25" borderId="144" xfId="0" applyNumberFormat="1" applyFont="1" applyFill="1" applyBorder="1" applyAlignment="1" applyProtection="1">
      <alignment horizontal="center" vertical="distributed"/>
    </xf>
    <xf numFmtId="0" fontId="2" fillId="0" borderId="85" xfId="0" applyNumberFormat="1" applyFont="1" applyFill="1" applyBorder="1" applyAlignment="1" applyProtection="1">
      <alignment horizontal="distributed" vertical="distributed"/>
    </xf>
    <xf numFmtId="0" fontId="2" fillId="0" borderId="144" xfId="0" applyNumberFormat="1" applyFont="1" applyFill="1" applyBorder="1" applyAlignment="1" applyProtection="1">
      <alignment horizontal="distributed" vertical="distributed"/>
    </xf>
    <xf numFmtId="0" fontId="6" fillId="0" borderId="144" xfId="0" applyNumberFormat="1" applyFont="1" applyFill="1" applyBorder="1" applyAlignment="1" applyProtection="1">
      <alignment horizontal="distributed" vertical="distributed"/>
    </xf>
    <xf numFmtId="0" fontId="2" fillId="0" borderId="144" xfId="0" applyNumberFormat="1" applyFont="1" applyFill="1" applyBorder="1" applyAlignment="1" applyProtection="1">
      <alignment vertical="distributed"/>
    </xf>
    <xf numFmtId="0" fontId="2" fillId="6" borderId="144" xfId="0" applyNumberFormat="1" applyFont="1" applyFill="1" applyBorder="1" applyAlignment="1" applyProtection="1">
      <alignment horizontal="center" vertical="distributed"/>
    </xf>
    <xf numFmtId="0" fontId="2" fillId="32" borderId="91" xfId="0" applyNumberFormat="1" applyFont="1" applyFill="1" applyBorder="1" applyAlignment="1" applyProtection="1">
      <alignment horizontal="center" vertical="center"/>
    </xf>
    <xf numFmtId="0" fontId="2" fillId="8" borderId="144" xfId="0" applyNumberFormat="1" applyFont="1" applyFill="1" applyBorder="1" applyAlignment="1" applyProtection="1">
      <alignment horizontal="center" vertical="distributed"/>
    </xf>
    <xf numFmtId="0" fontId="2" fillId="0" borderId="59" xfId="0" applyNumberFormat="1" applyFont="1" applyFill="1" applyBorder="1" applyAlignment="1" applyProtection="1">
      <alignment horizontal="center" vertical="distributed"/>
    </xf>
    <xf numFmtId="0" fontId="2" fillId="29" borderId="15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2" fillId="6" borderId="96" xfId="0" applyNumberFormat="1" applyFont="1" applyFill="1" applyBorder="1" applyAlignment="1" applyProtection="1">
      <alignment horizontal="center" vertical="center"/>
    </xf>
    <xf numFmtId="0" fontId="2" fillId="0" borderId="54" xfId="0" applyNumberFormat="1" applyFont="1" applyFill="1" applyBorder="1" applyAlignment="1" applyProtection="1">
      <alignment horizontal="left" vertical="distributed"/>
    </xf>
    <xf numFmtId="0" fontId="2" fillId="32" borderId="96" xfId="0" applyNumberFormat="1" applyFont="1" applyFill="1" applyBorder="1" applyAlignment="1" applyProtection="1">
      <alignment horizontal="center" vertical="center"/>
    </xf>
    <xf numFmtId="0" fontId="2" fillId="33" borderId="151" xfId="0" applyNumberFormat="1" applyFont="1" applyFill="1" applyBorder="1" applyAlignment="1" applyProtection="1">
      <alignment horizontal="center" vertical="center"/>
    </xf>
    <xf numFmtId="0" fontId="2" fillId="34" borderId="151" xfId="0" applyNumberFormat="1" applyFont="1" applyFill="1" applyBorder="1" applyAlignment="1" applyProtection="1">
      <alignment horizontal="center" vertical="center"/>
    </xf>
    <xf numFmtId="0" fontId="2" fillId="8" borderId="151" xfId="0" applyNumberFormat="1" applyFont="1" applyFill="1" applyBorder="1" applyAlignment="1" applyProtection="1">
      <alignment horizontal="distributed" vertical="distributed"/>
    </xf>
    <xf numFmtId="0" fontId="2" fillId="0" borderId="15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distributed"/>
    </xf>
    <xf numFmtId="0" fontId="4" fillId="0" borderId="0" xfId="0" applyNumberFormat="1" applyFont="1" applyFill="1" applyBorder="1" applyAlignment="1" applyProtection="1">
      <alignment horizontal="center" vertical="distributed"/>
    </xf>
    <xf numFmtId="0" fontId="10" fillId="22" borderId="146" xfId="0" applyNumberFormat="1" applyFont="1" applyFill="1" applyBorder="1" applyAlignment="1" applyProtection="1">
      <alignment horizontal="center" vertical="center"/>
    </xf>
    <xf numFmtId="0" fontId="3" fillId="27" borderId="146" xfId="0" applyNumberFormat="1" applyFont="1" applyFill="1" applyBorder="1" applyAlignment="1" applyProtection="1">
      <alignment horizontal="center" vertical="center"/>
    </xf>
    <xf numFmtId="0" fontId="10" fillId="22" borderId="147" xfId="0" applyNumberFormat="1" applyFont="1" applyFill="1" applyBorder="1" applyAlignment="1" applyProtection="1">
      <alignment horizontal="center" vertical="center"/>
    </xf>
    <xf numFmtId="0" fontId="3" fillId="27" borderId="147" xfId="0" applyNumberFormat="1" applyFont="1" applyFill="1" applyBorder="1" applyAlignment="1" applyProtection="1">
      <alignment horizontal="center" vertical="center"/>
    </xf>
    <xf numFmtId="0" fontId="10" fillId="22" borderId="148" xfId="0" applyNumberFormat="1" applyFont="1" applyFill="1" applyBorder="1" applyAlignment="1" applyProtection="1">
      <alignment horizontal="center" vertical="center"/>
    </xf>
    <xf numFmtId="0" fontId="3" fillId="27" borderId="148" xfId="0" applyNumberFormat="1" applyFont="1" applyFill="1" applyBorder="1" applyAlignment="1" applyProtection="1">
      <alignment horizontal="center" vertical="center"/>
    </xf>
    <xf numFmtId="0" fontId="3" fillId="5" borderId="68" xfId="0" applyNumberFormat="1" applyFont="1" applyFill="1" applyBorder="1" applyAlignment="1" applyProtection="1">
      <alignment horizontal="center" vertical="distributed"/>
    </xf>
    <xf numFmtId="1" fontId="37" fillId="27" borderId="68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2" fillId="3" borderId="151" xfId="0" applyFont="1" applyFill="1" applyBorder="1" applyAlignment="1">
      <alignment horizontal="center" vertical="distributed" wrapText="1"/>
    </xf>
    <xf numFmtId="0" fontId="2" fillId="3" borderId="154" xfId="0" applyFont="1" applyFill="1" applyBorder="1" applyAlignment="1">
      <alignment horizontal="center" vertical="distributed" wrapText="1"/>
    </xf>
    <xf numFmtId="0" fontId="2" fillId="3" borderId="141" xfId="0" applyFont="1" applyFill="1" applyBorder="1" applyAlignment="1">
      <alignment horizontal="center" vertical="distributed" wrapText="1"/>
    </xf>
    <xf numFmtId="0" fontId="2" fillId="3" borderId="77" xfId="0" applyFont="1" applyFill="1" applyBorder="1" applyAlignment="1">
      <alignment horizontal="center" vertical="distributed" wrapText="1"/>
    </xf>
    <xf numFmtId="0" fontId="66" fillId="20" borderId="1" xfId="3" applyFont="1" applyFill="1" applyBorder="1" applyAlignment="1">
      <alignment horizontal="center" vertical="distributed" wrapText="1"/>
    </xf>
    <xf numFmtId="0" fontId="4" fillId="5" borderId="56" xfId="3" applyFont="1" applyFill="1" applyBorder="1" applyAlignment="1">
      <alignment horizontal="center" vertical="distributed" wrapText="1"/>
    </xf>
    <xf numFmtId="0" fontId="4" fillId="5" borderId="154" xfId="3" applyFont="1" applyFill="1" applyBorder="1" applyAlignment="1">
      <alignment horizontal="center" vertical="distributed" wrapText="1"/>
    </xf>
    <xf numFmtId="0" fontId="66" fillId="20" borderId="154" xfId="3" applyFont="1" applyFill="1" applyBorder="1" applyAlignment="1">
      <alignment horizontal="center" vertical="distributed" wrapText="1"/>
    </xf>
    <xf numFmtId="0" fontId="66" fillId="20" borderId="151" xfId="3" applyFont="1" applyFill="1" applyBorder="1" applyAlignment="1">
      <alignment horizontal="center" vertical="distributed" wrapText="1"/>
    </xf>
    <xf numFmtId="0" fontId="24" fillId="21" borderId="184" xfId="5" applyNumberFormat="1" applyFont="1" applyFill="1" applyBorder="1" applyAlignment="1" applyProtection="1">
      <alignment horizontal="center" vertical="distributed" wrapText="1"/>
    </xf>
    <xf numFmtId="0" fontId="22" fillId="21" borderId="187" xfId="5" applyNumberFormat="1" applyFont="1" applyFill="1" applyBorder="1" applyAlignment="1" applyProtection="1">
      <alignment vertical="center" wrapText="1"/>
    </xf>
    <xf numFmtId="0" fontId="22" fillId="21" borderId="188" xfId="5" applyNumberFormat="1" applyFont="1" applyFill="1" applyBorder="1" applyAlignment="1" applyProtection="1">
      <alignment vertical="center" wrapText="1"/>
    </xf>
    <xf numFmtId="0" fontId="22" fillId="21" borderId="189" xfId="5" applyNumberFormat="1" applyFont="1" applyFill="1" applyBorder="1" applyAlignment="1" applyProtection="1">
      <alignment vertical="center" wrapText="1"/>
    </xf>
    <xf numFmtId="0" fontId="22" fillId="21" borderId="185" xfId="5" applyNumberFormat="1" applyFont="1" applyFill="1" applyBorder="1" applyAlignment="1" applyProtection="1">
      <alignment vertical="center" wrapText="1"/>
    </xf>
    <xf numFmtId="0" fontId="22" fillId="21" borderId="184" xfId="5" applyNumberFormat="1" applyFont="1" applyFill="1" applyBorder="1" applyAlignment="1" applyProtection="1">
      <alignment vertical="center" wrapText="1"/>
    </xf>
    <xf numFmtId="0" fontId="49" fillId="21" borderId="185" xfId="5" applyNumberFormat="1" applyFont="1" applyFill="1" applyBorder="1" applyAlignment="1" applyProtection="1">
      <alignment vertical="center" wrapText="1"/>
    </xf>
    <xf numFmtId="0" fontId="25" fillId="5" borderId="40" xfId="3" applyFont="1" applyFill="1" applyBorder="1" applyAlignment="1">
      <alignment horizontal="center" vertical="distributed" wrapText="1"/>
    </xf>
    <xf numFmtId="0" fontId="94" fillId="12" borderId="147" xfId="3" applyFont="1" applyFill="1" applyBorder="1" applyAlignment="1">
      <alignment horizontal="center" vertical="distributed" wrapText="1"/>
    </xf>
    <xf numFmtId="0" fontId="66" fillId="20" borderId="109" xfId="3" applyFont="1" applyFill="1" applyBorder="1" applyAlignment="1">
      <alignment horizontal="center" vertical="distributed" wrapText="1"/>
    </xf>
    <xf numFmtId="0" fontId="28" fillId="0" borderId="62" xfId="4" applyFont="1" applyBorder="1" applyAlignment="1">
      <alignment vertical="center"/>
    </xf>
    <xf numFmtId="0" fontId="28" fillId="0" borderId="64" xfId="4" applyFont="1" applyBorder="1" applyAlignment="1">
      <alignment vertical="center"/>
    </xf>
    <xf numFmtId="0" fontId="28" fillId="0" borderId="139" xfId="4" applyFont="1" applyBorder="1" applyAlignment="1">
      <alignment vertical="center"/>
    </xf>
    <xf numFmtId="0" fontId="1" fillId="9" borderId="88" xfId="5" applyNumberFormat="1" applyFont="1" applyFill="1" applyBorder="1" applyAlignment="1" applyProtection="1">
      <alignment vertical="center"/>
    </xf>
    <xf numFmtId="0" fontId="1" fillId="9" borderId="156" xfId="5" applyNumberFormat="1" applyFont="1" applyFill="1" applyBorder="1" applyAlignment="1" applyProtection="1">
      <alignment vertical="center"/>
    </xf>
    <xf numFmtId="0" fontId="24" fillId="9" borderId="155" xfId="5" applyNumberFormat="1" applyFont="1" applyFill="1" applyBorder="1" applyAlignment="1" applyProtection="1">
      <alignment horizontal="center" vertical="distributed" wrapText="1"/>
    </xf>
    <xf numFmtId="0" fontId="1" fillId="9" borderId="154" xfId="5" applyNumberFormat="1" applyFont="1" applyFill="1" applyBorder="1" applyAlignment="1" applyProtection="1">
      <alignment vertical="center"/>
    </xf>
    <xf numFmtId="0" fontId="36" fillId="9" borderId="154" xfId="5" applyNumberFormat="1" applyFont="1" applyFill="1" applyBorder="1" applyAlignment="1" applyProtection="1">
      <alignment vertical="center"/>
    </xf>
    <xf numFmtId="0" fontId="36" fillId="9" borderId="88" xfId="5" applyNumberFormat="1" applyFont="1" applyFill="1" applyBorder="1" applyAlignment="1" applyProtection="1">
      <alignment vertical="center"/>
    </xf>
    <xf numFmtId="0" fontId="36" fillId="9" borderId="156" xfId="5" applyNumberFormat="1" applyFont="1" applyFill="1" applyBorder="1" applyAlignment="1" applyProtection="1">
      <alignment vertical="center"/>
    </xf>
    <xf numFmtId="0" fontId="17" fillId="9" borderId="54" xfId="5" applyNumberFormat="1" applyFont="1" applyFill="1" applyBorder="1" applyAlignment="1" applyProtection="1"/>
    <xf numFmtId="0" fontId="24" fillId="9" borderId="149" xfId="5" applyNumberFormat="1" applyFont="1" applyFill="1" applyBorder="1" applyAlignment="1" applyProtection="1">
      <alignment horizontal="center" vertical="distributed" wrapText="1"/>
    </xf>
    <xf numFmtId="0" fontId="15" fillId="9" borderId="154" xfId="5" applyNumberFormat="1" applyFont="1" applyFill="1" applyBorder="1" applyAlignment="1" applyProtection="1">
      <alignment vertical="center"/>
    </xf>
    <xf numFmtId="0" fontId="15" fillId="9" borderId="88" xfId="5" applyNumberFormat="1" applyFont="1" applyFill="1" applyBorder="1" applyAlignment="1" applyProtection="1">
      <alignment vertical="center"/>
    </xf>
    <xf numFmtId="0" fontId="15" fillId="9" borderId="156" xfId="5" applyNumberFormat="1" applyFont="1" applyFill="1" applyBorder="1" applyAlignment="1" applyProtection="1">
      <alignment vertical="center"/>
    </xf>
    <xf numFmtId="0" fontId="24" fillId="22" borderId="38" xfId="5" applyNumberFormat="1" applyFont="1" applyFill="1" applyBorder="1" applyAlignment="1" applyProtection="1">
      <alignment horizontal="center" vertical="distributed" wrapText="1"/>
    </xf>
    <xf numFmtId="0" fontId="2" fillId="25" borderId="3" xfId="5" applyNumberFormat="1" applyFont="1" applyFill="1" applyBorder="1" applyAlignment="1" applyProtection="1">
      <alignment horizontal="center" vertical="center" wrapText="1"/>
    </xf>
    <xf numFmtId="0" fontId="2" fillId="25" borderId="110" xfId="5" applyNumberFormat="1" applyFont="1" applyFill="1" applyBorder="1" applyAlignment="1" applyProtection="1">
      <alignment horizontal="center" vertical="center" wrapText="1"/>
    </xf>
    <xf numFmtId="0" fontId="2" fillId="0" borderId="58" xfId="5" applyNumberFormat="1" applyFont="1" applyFill="1" applyBorder="1" applyAlignment="1" applyProtection="1">
      <alignment horizontal="center" vertical="center"/>
    </xf>
    <xf numFmtId="0" fontId="2" fillId="0" borderId="56" xfId="5" applyNumberFormat="1" applyFont="1" applyFill="1" applyBorder="1" applyAlignment="1" applyProtection="1">
      <alignment horizontal="center" vertical="center"/>
    </xf>
    <xf numFmtId="0" fontId="2" fillId="25" borderId="38" xfId="5" applyNumberFormat="1" applyFont="1" applyFill="1" applyBorder="1" applyAlignment="1" applyProtection="1">
      <alignment horizontal="center" vertical="center" wrapText="1"/>
    </xf>
    <xf numFmtId="0" fontId="2" fillId="25" borderId="58" xfId="5" applyNumberFormat="1" applyFont="1" applyFill="1" applyBorder="1" applyAlignment="1" applyProtection="1">
      <alignment vertical="center" wrapText="1"/>
    </xf>
    <xf numFmtId="0" fontId="2" fillId="25" borderId="0" xfId="5" applyNumberFormat="1" applyFont="1" applyFill="1" applyBorder="1" applyAlignment="1" applyProtection="1">
      <alignment horizontal="center" vertical="center" wrapText="1"/>
    </xf>
    <xf numFmtId="0" fontId="24" fillId="0" borderId="150" xfId="5" applyNumberFormat="1" applyFont="1" applyFill="1" applyBorder="1" applyAlignment="1" applyProtection="1">
      <alignment vertical="distributed"/>
    </xf>
    <xf numFmtId="0" fontId="33" fillId="25" borderId="109" xfId="5" applyNumberFormat="1" applyFont="1" applyFill="1" applyBorder="1" applyAlignment="1" applyProtection="1">
      <alignment vertical="center" wrapText="1"/>
    </xf>
    <xf numFmtId="0" fontId="35" fillId="25" borderId="90" xfId="5" applyNumberFormat="1" applyFont="1" applyFill="1" applyBorder="1" applyAlignment="1" applyProtection="1">
      <alignment horizontal="center" vertical="center" wrapText="1"/>
    </xf>
    <xf numFmtId="0" fontId="46" fillId="0" borderId="154" xfId="5" applyNumberFormat="1" applyFont="1" applyFill="1" applyBorder="1" applyAlignment="1" applyProtection="1">
      <alignment horizontal="center" vertical="center"/>
    </xf>
    <xf numFmtId="0" fontId="14" fillId="25" borderId="58" xfId="5" applyNumberFormat="1" applyFont="1" applyFill="1" applyBorder="1" applyAlignment="1" applyProtection="1">
      <alignment horizontal="left" vertical="center" wrapText="1"/>
    </xf>
    <xf numFmtId="0" fontId="1" fillId="0" borderId="152" xfId="5" applyNumberFormat="1" applyFont="1" applyFill="1" applyBorder="1" applyAlignment="1" applyProtection="1">
      <alignment horizontal="center"/>
    </xf>
    <xf numFmtId="0" fontId="35" fillId="25" borderId="176" xfId="5" applyNumberFormat="1" applyFont="1" applyFill="1" applyBorder="1" applyAlignment="1" applyProtection="1">
      <alignment horizontal="center" vertical="center" wrapText="1"/>
    </xf>
    <xf numFmtId="0" fontId="35" fillId="25" borderId="177" xfId="5" applyNumberFormat="1" applyFont="1" applyFill="1" applyBorder="1" applyAlignment="1" applyProtection="1">
      <alignment horizontal="center" vertical="center" wrapText="1"/>
    </xf>
    <xf numFmtId="0" fontId="35" fillId="25" borderId="175" xfId="5" applyNumberFormat="1" applyFont="1" applyFill="1" applyBorder="1" applyAlignment="1" applyProtection="1">
      <alignment horizontal="center" vertical="center" wrapText="1"/>
    </xf>
    <xf numFmtId="0" fontId="33" fillId="25" borderId="97" xfId="5" applyNumberFormat="1" applyFont="1" applyFill="1" applyBorder="1" applyAlignment="1" applyProtection="1">
      <alignment vertical="center" wrapText="1"/>
    </xf>
    <xf numFmtId="0" fontId="24" fillId="37" borderId="122" xfId="5" applyNumberFormat="1" applyFont="1" applyFill="1" applyBorder="1" applyAlignment="1" applyProtection="1">
      <alignment horizontal="center" vertical="distributed" wrapText="1"/>
    </xf>
    <xf numFmtId="0" fontId="24" fillId="37" borderId="169" xfId="5" applyNumberFormat="1" applyFont="1" applyFill="1" applyBorder="1" applyAlignment="1" applyProtection="1">
      <alignment horizontal="center" vertical="distributed" wrapText="1"/>
    </xf>
    <xf numFmtId="0" fontId="23" fillId="0" borderId="0" xfId="3" applyFont="1" applyBorder="1" applyAlignment="1">
      <alignment horizontal="center" vertical="distributed"/>
    </xf>
    <xf numFmtId="0" fontId="52" fillId="0" borderId="0" xfId="4" applyFont="1" applyAlignment="1">
      <alignment horizontal="center"/>
    </xf>
    <xf numFmtId="0" fontId="48" fillId="0" borderId="79" xfId="4" applyBorder="1"/>
    <xf numFmtId="0" fontId="59" fillId="0" borderId="66" xfId="4" applyFont="1" applyBorder="1" applyAlignment="1">
      <alignment horizontal="center" vertical="center" textRotation="90" wrapText="1"/>
    </xf>
    <xf numFmtId="0" fontId="14" fillId="0" borderId="76" xfId="4" applyFont="1" applyBorder="1" applyAlignment="1">
      <alignment vertical="center"/>
    </xf>
    <xf numFmtId="0" fontId="95" fillId="12" borderId="151" xfId="3" applyFont="1" applyFill="1" applyBorder="1" applyAlignment="1">
      <alignment horizontal="center" vertical="distributed" wrapText="1"/>
    </xf>
    <xf numFmtId="0" fontId="59" fillId="0" borderId="95" xfId="4" applyFont="1" applyBorder="1" applyAlignment="1">
      <alignment vertical="center" textRotation="90" wrapText="1"/>
    </xf>
    <xf numFmtId="0" fontId="59" fillId="0" borderId="99" xfId="4" applyFont="1" applyBorder="1" applyAlignment="1">
      <alignment vertical="center" textRotation="90" wrapText="1"/>
    </xf>
    <xf numFmtId="0" fontId="62" fillId="11" borderId="155" xfId="4" applyFont="1" applyFill="1" applyBorder="1" applyAlignment="1">
      <alignment horizontal="center"/>
    </xf>
    <xf numFmtId="0" fontId="62" fillId="11" borderId="151" xfId="4" applyFont="1" applyFill="1" applyBorder="1" applyAlignment="1">
      <alignment horizontal="center"/>
    </xf>
    <xf numFmtId="0" fontId="62" fillId="11" borderId="151" xfId="4" applyFont="1" applyFill="1" applyBorder="1" applyAlignment="1">
      <alignment horizontal="center" wrapText="1"/>
    </xf>
    <xf numFmtId="0" fontId="62" fillId="11" borderId="152" xfId="4" applyFont="1" applyFill="1" applyBorder="1" applyAlignment="1">
      <alignment horizontal="center" wrapText="1"/>
    </xf>
    <xf numFmtId="0" fontId="62" fillId="11" borderId="140" xfId="4" applyFont="1" applyFill="1" applyBorder="1" applyAlignment="1">
      <alignment horizontal="center"/>
    </xf>
    <xf numFmtId="0" fontId="62" fillId="11" borderId="141" xfId="4" applyFont="1" applyFill="1" applyBorder="1" applyAlignment="1">
      <alignment horizontal="center"/>
    </xf>
    <xf numFmtId="0" fontId="62" fillId="11" borderId="141" xfId="4" applyFont="1" applyFill="1" applyBorder="1" applyAlignment="1">
      <alignment horizontal="center" wrapText="1"/>
    </xf>
    <xf numFmtId="0" fontId="62" fillId="11" borderId="142" xfId="4" applyFont="1" applyFill="1" applyBorder="1" applyAlignment="1">
      <alignment horizontal="center" wrapText="1"/>
    </xf>
    <xf numFmtId="0" fontId="62" fillId="40" borderId="146" xfId="4" applyFont="1" applyFill="1" applyBorder="1" applyAlignment="1">
      <alignment horizontal="center" vertical="center" wrapText="1"/>
    </xf>
    <xf numFmtId="0" fontId="62" fillId="16" borderId="147" xfId="4" applyFont="1" applyFill="1" applyBorder="1" applyAlignment="1">
      <alignment horizontal="center" vertical="center" wrapText="1"/>
    </xf>
    <xf numFmtId="0" fontId="58" fillId="0" borderId="147" xfId="4" applyFont="1" applyBorder="1" applyAlignment="1">
      <alignment horizontal="center" vertical="center" wrapText="1"/>
    </xf>
    <xf numFmtId="0" fontId="58" fillId="0" borderId="67" xfId="4" applyFont="1" applyFill="1" applyBorder="1" applyAlignment="1">
      <alignment horizontal="center" wrapText="1"/>
    </xf>
    <xf numFmtId="0" fontId="28" fillId="4" borderId="155" xfId="4" applyFont="1" applyFill="1" applyBorder="1" applyAlignment="1">
      <alignment horizontal="center" vertical="center" wrapText="1"/>
    </xf>
    <xf numFmtId="0" fontId="28" fillId="4" borderId="151" xfId="4" applyFont="1" applyFill="1" applyBorder="1" applyAlignment="1">
      <alignment horizontal="center" vertical="center" wrapText="1"/>
    </xf>
    <xf numFmtId="0" fontId="58" fillId="14" borderId="147" xfId="4" applyFont="1" applyFill="1" applyBorder="1" applyAlignment="1">
      <alignment horizontal="center" vertical="center" wrapText="1"/>
    </xf>
    <xf numFmtId="0" fontId="58" fillId="0" borderId="99" xfId="4" applyFont="1" applyFill="1" applyBorder="1" applyAlignment="1">
      <alignment horizontal="center" wrapText="1"/>
    </xf>
    <xf numFmtId="0" fontId="28" fillId="15" borderId="155" xfId="4" applyFont="1" applyFill="1" applyBorder="1" applyAlignment="1">
      <alignment horizontal="center" vertical="center" wrapText="1"/>
    </xf>
    <xf numFmtId="0" fontId="28" fillId="15" borderId="151" xfId="4" applyFont="1" applyFill="1" applyBorder="1" applyAlignment="1">
      <alignment horizontal="center" vertical="center" wrapText="1"/>
    </xf>
    <xf numFmtId="0" fontId="11" fillId="14" borderId="151" xfId="4" applyFont="1" applyFill="1" applyBorder="1" applyAlignment="1" applyProtection="1">
      <alignment horizontal="center" vertical="center" wrapText="1"/>
      <protection locked="0"/>
    </xf>
    <xf numFmtId="0" fontId="11" fillId="14" borderId="151" xfId="4" applyFont="1" applyFill="1" applyBorder="1" applyAlignment="1">
      <alignment horizontal="center" vertical="center" wrapText="1"/>
    </xf>
    <xf numFmtId="0" fontId="11" fillId="15" borderId="151" xfId="4" applyFont="1" applyFill="1" applyBorder="1" applyAlignment="1">
      <alignment horizontal="center" vertical="center" wrapText="1"/>
    </xf>
    <xf numFmtId="0" fontId="62" fillId="0" borderId="99" xfId="4" applyFont="1" applyFill="1" applyBorder="1" applyAlignment="1">
      <alignment horizontal="center" wrapText="1"/>
    </xf>
    <xf numFmtId="0" fontId="62" fillId="40" borderId="38" xfId="4" applyFont="1" applyFill="1" applyBorder="1" applyAlignment="1">
      <alignment horizontal="center" vertical="center"/>
    </xf>
    <xf numFmtId="0" fontId="62" fillId="40" borderId="3" xfId="4" applyFont="1" applyFill="1" applyBorder="1" applyAlignment="1">
      <alignment horizontal="center" vertical="center"/>
    </xf>
    <xf numFmtId="0" fontId="62" fillId="12" borderId="54" xfId="4" applyFont="1" applyFill="1" applyBorder="1" applyAlignment="1">
      <alignment horizontal="center" vertical="center"/>
    </xf>
    <xf numFmtId="0" fontId="62" fillId="12" borderId="55" xfId="4" applyFont="1" applyFill="1" applyBorder="1" applyAlignment="1">
      <alignment horizontal="center" vertical="center"/>
    </xf>
    <xf numFmtId="0" fontId="62" fillId="16" borderId="155" xfId="4" applyFont="1" applyFill="1" applyBorder="1" applyAlignment="1">
      <alignment horizontal="center" vertical="center"/>
    </xf>
    <xf numFmtId="0" fontId="62" fillId="16" borderId="151" xfId="4" applyFont="1" applyFill="1" applyBorder="1" applyAlignment="1">
      <alignment horizontal="center" vertical="center"/>
    </xf>
    <xf numFmtId="0" fontId="28" fillId="42" borderId="54" xfId="4" applyFont="1" applyFill="1" applyBorder="1" applyAlignment="1">
      <alignment vertical="center" wrapText="1"/>
    </xf>
    <xf numFmtId="0" fontId="28" fillId="42" borderId="55" xfId="4" applyFont="1" applyFill="1" applyBorder="1" applyAlignment="1">
      <alignment vertical="center" wrapText="1"/>
    </xf>
    <xf numFmtId="0" fontId="62" fillId="40" borderId="192" xfId="4" applyFont="1" applyFill="1" applyBorder="1" applyAlignment="1">
      <alignment horizontal="center" vertical="center"/>
    </xf>
    <xf numFmtId="0" fontId="62" fillId="40" borderId="139" xfId="4" applyFont="1" applyFill="1" applyBorder="1" applyAlignment="1">
      <alignment horizontal="center" vertical="center"/>
    </xf>
    <xf numFmtId="0" fontId="62" fillId="20" borderId="54" xfId="4" applyFont="1" applyFill="1" applyBorder="1" applyAlignment="1">
      <alignment horizontal="center" vertical="center"/>
    </xf>
    <xf numFmtId="0" fontId="62" fillId="20" borderId="55" xfId="4" applyFont="1" applyFill="1" applyBorder="1" applyAlignment="1">
      <alignment horizontal="center" vertical="center"/>
    </xf>
    <xf numFmtId="0" fontId="28" fillId="43" borderId="54" xfId="4" applyFont="1" applyFill="1" applyBorder="1" applyAlignment="1">
      <alignment vertical="center" wrapText="1"/>
    </xf>
    <xf numFmtId="0" fontId="28" fillId="43" borderId="55" xfId="4" applyFont="1" applyFill="1" applyBorder="1" applyAlignment="1">
      <alignment vertical="center" wrapText="1"/>
    </xf>
    <xf numFmtId="0" fontId="57" fillId="14" borderId="155" xfId="4" applyFont="1" applyFill="1" applyBorder="1" applyAlignment="1">
      <alignment horizontal="center" vertical="center"/>
    </xf>
    <xf numFmtId="0" fontId="57" fillId="14" borderId="151" xfId="4" applyFont="1" applyFill="1" applyBorder="1" applyAlignment="1">
      <alignment horizontal="center" vertical="center"/>
    </xf>
    <xf numFmtId="0" fontId="28" fillId="4" borderId="154" xfId="4" applyFont="1" applyFill="1" applyBorder="1" applyAlignment="1">
      <alignment horizontal="center" vertical="center" wrapText="1"/>
    </xf>
    <xf numFmtId="0" fontId="28" fillId="4" borderId="109" xfId="4" applyFont="1" applyFill="1" applyBorder="1" applyAlignment="1">
      <alignment horizontal="center" vertical="center" wrapText="1"/>
    </xf>
    <xf numFmtId="0" fontId="57" fillId="14" borderId="154" xfId="4" applyFont="1" applyFill="1" applyBorder="1" applyAlignment="1">
      <alignment horizontal="center" vertical="center"/>
    </xf>
    <xf numFmtId="0" fontId="57" fillId="14" borderId="109" xfId="4" applyFont="1" applyFill="1" applyBorder="1" applyAlignment="1">
      <alignment horizontal="center" vertical="center"/>
    </xf>
    <xf numFmtId="0" fontId="28" fillId="43" borderId="42" xfId="4" applyFont="1" applyFill="1" applyBorder="1" applyAlignment="1">
      <alignment vertical="center" wrapText="1"/>
    </xf>
    <xf numFmtId="0" fontId="28" fillId="43" borderId="39" xfId="4" applyFont="1" applyFill="1" applyBorder="1" applyAlignment="1">
      <alignment vertical="center" wrapText="1"/>
    </xf>
    <xf numFmtId="0" fontId="62" fillId="12" borderId="146" xfId="4" applyFont="1" applyFill="1" applyBorder="1" applyAlignment="1">
      <alignment horizontal="center" vertical="center" wrapText="1"/>
    </xf>
    <xf numFmtId="0" fontId="62" fillId="12" borderId="192" xfId="4" applyFont="1" applyFill="1" applyBorder="1" applyAlignment="1">
      <alignment horizontal="center" vertical="center"/>
    </xf>
    <xf numFmtId="0" fontId="62" fillId="12" borderId="139" xfId="4" applyFont="1" applyFill="1" applyBorder="1" applyAlignment="1">
      <alignment horizontal="center" vertical="center"/>
    </xf>
    <xf numFmtId="0" fontId="62" fillId="12" borderId="3" xfId="4" applyFont="1" applyFill="1" applyBorder="1" applyAlignment="1">
      <alignment horizontal="center" vertical="center"/>
    </xf>
    <xf numFmtId="0" fontId="62" fillId="12" borderId="147" xfId="4" applyFont="1" applyFill="1" applyBorder="1" applyAlignment="1">
      <alignment horizontal="center" vertical="center" wrapText="1"/>
    </xf>
    <xf numFmtId="0" fontId="62" fillId="12" borderId="140" xfId="4" applyFont="1" applyFill="1" applyBorder="1" applyAlignment="1">
      <alignment horizontal="center" vertical="center"/>
    </xf>
    <xf numFmtId="0" fontId="62" fillId="12" borderId="141" xfId="4" applyFont="1" applyFill="1" applyBorder="1" applyAlignment="1">
      <alignment horizontal="center" vertical="center"/>
    </xf>
    <xf numFmtId="0" fontId="59" fillId="0" borderId="79" xfId="4" applyFont="1" applyFill="1" applyBorder="1" applyAlignment="1">
      <alignment wrapText="1"/>
    </xf>
    <xf numFmtId="0" fontId="62" fillId="40" borderId="155" xfId="4" applyFont="1" applyFill="1" applyBorder="1" applyAlignment="1">
      <alignment horizontal="center" vertical="center"/>
    </xf>
    <xf numFmtId="0" fontId="62" fillId="40" borderId="56" xfId="4" applyFont="1" applyFill="1" applyBorder="1" applyAlignment="1">
      <alignment horizontal="center" vertical="center"/>
    </xf>
    <xf numFmtId="0" fontId="62" fillId="40" borderId="58" xfId="4" applyFont="1" applyFill="1" applyBorder="1" applyAlignment="1">
      <alignment horizontal="center" vertical="center"/>
    </xf>
    <xf numFmtId="0" fontId="62" fillId="16" borderId="154" xfId="4" applyFont="1" applyFill="1" applyBorder="1" applyAlignment="1">
      <alignment horizontal="center" vertical="center"/>
    </xf>
    <xf numFmtId="0" fontId="62" fillId="16" borderId="109" xfId="4" applyFont="1" applyFill="1" applyBorder="1" applyAlignment="1">
      <alignment horizontal="center" vertical="center"/>
    </xf>
    <xf numFmtId="0" fontId="58" fillId="14" borderId="95" xfId="4" applyFont="1" applyFill="1" applyBorder="1" applyAlignment="1">
      <alignment horizontal="center" vertical="center" wrapText="1"/>
    </xf>
    <xf numFmtId="0" fontId="57" fillId="14" borderId="96" xfId="4" applyFont="1" applyFill="1" applyBorder="1" applyAlignment="1">
      <alignment horizontal="center" vertical="center"/>
    </xf>
    <xf numFmtId="0" fontId="57" fillId="14" borderId="91" xfId="4" applyFont="1" applyFill="1" applyBorder="1" applyAlignment="1">
      <alignment horizontal="center" vertical="center"/>
    </xf>
    <xf numFmtId="0" fontId="57" fillId="14" borderId="97" xfId="4" applyFont="1" applyFill="1" applyBorder="1" applyAlignment="1">
      <alignment horizontal="center" vertical="center"/>
    </xf>
    <xf numFmtId="0" fontId="62" fillId="40" borderId="62" xfId="4" applyFont="1" applyFill="1" applyBorder="1" applyAlignment="1">
      <alignment horizontal="center" vertical="center"/>
    </xf>
    <xf numFmtId="0" fontId="62" fillId="40" borderId="63" xfId="4" applyFont="1" applyFill="1" applyBorder="1" applyAlignment="1">
      <alignment horizontal="center" vertical="center"/>
    </xf>
    <xf numFmtId="0" fontId="58" fillId="0" borderId="155" xfId="4" applyFont="1" applyFill="1" applyBorder="1" applyAlignment="1">
      <alignment horizontal="center" vertical="center"/>
    </xf>
    <xf numFmtId="0" fontId="58" fillId="0" borderId="151" xfId="4" applyFont="1" applyFill="1" applyBorder="1" applyAlignment="1">
      <alignment horizontal="center" vertical="center"/>
    </xf>
    <xf numFmtId="0" fontId="58" fillId="0" borderId="154" xfId="4" applyFont="1" applyFill="1" applyBorder="1" applyAlignment="1">
      <alignment horizontal="center" vertical="center"/>
    </xf>
    <xf numFmtId="0" fontId="58" fillId="0" borderId="109" xfId="4" applyFont="1" applyFill="1" applyBorder="1" applyAlignment="1">
      <alignment horizontal="center" vertical="center"/>
    </xf>
    <xf numFmtId="0" fontId="57" fillId="14" borderId="149" xfId="4" applyFont="1" applyFill="1" applyBorder="1" applyAlignment="1">
      <alignment horizontal="center" vertical="center"/>
    </xf>
    <xf numFmtId="0" fontId="57" fillId="22" borderId="151" xfId="4" applyFont="1" applyFill="1" applyBorder="1" applyAlignment="1">
      <alignment horizontal="center" vertical="center"/>
    </xf>
    <xf numFmtId="0" fontId="57" fillId="22" borderId="90" xfId="4" applyFont="1" applyFill="1" applyBorder="1" applyAlignment="1">
      <alignment horizontal="center" vertical="center"/>
    </xf>
    <xf numFmtId="0" fontId="57" fillId="22" borderId="109" xfId="4" applyFont="1" applyFill="1" applyBorder="1" applyAlignment="1">
      <alignment horizontal="center" vertical="center"/>
    </xf>
    <xf numFmtId="0" fontId="58" fillId="19" borderId="146" xfId="4" applyFont="1" applyFill="1" applyBorder="1" applyAlignment="1">
      <alignment horizontal="center" vertical="center" wrapText="1"/>
    </xf>
    <xf numFmtId="0" fontId="57" fillId="19" borderId="87" xfId="4" applyFont="1" applyFill="1" applyBorder="1" applyAlignment="1">
      <alignment horizontal="center" vertical="center"/>
    </xf>
    <xf numFmtId="0" fontId="57" fillId="19" borderId="139" xfId="4" applyFont="1" applyFill="1" applyBorder="1" applyAlignment="1">
      <alignment horizontal="center" vertical="center"/>
    </xf>
    <xf numFmtId="0" fontId="58" fillId="9" borderId="8" xfId="4" applyFont="1" applyFill="1" applyBorder="1" applyAlignment="1">
      <alignment horizontal="center" vertical="center" wrapText="1"/>
    </xf>
    <xf numFmtId="0" fontId="58" fillId="0" borderId="79" xfId="4" applyFont="1" applyFill="1" applyBorder="1" applyAlignment="1">
      <alignment horizontal="center" wrapText="1"/>
    </xf>
    <xf numFmtId="0" fontId="57" fillId="9" borderId="70" xfId="4" applyFont="1" applyFill="1" applyBorder="1" applyAlignment="1">
      <alignment horizontal="center" vertical="center"/>
    </xf>
    <xf numFmtId="0" fontId="57" fillId="9" borderId="81" xfId="4" applyFont="1" applyFill="1" applyBorder="1" applyAlignment="1">
      <alignment horizontal="center" vertical="center"/>
    </xf>
    <xf numFmtId="0" fontId="60" fillId="0" borderId="79" xfId="4" applyFont="1" applyFill="1" applyBorder="1" applyAlignment="1">
      <alignment horizontal="center"/>
    </xf>
    <xf numFmtId="0" fontId="59" fillId="0" borderId="79" xfId="4" applyFont="1" applyFill="1" applyBorder="1" applyAlignment="1">
      <alignment horizontal="center" wrapText="1"/>
    </xf>
    <xf numFmtId="0" fontId="57" fillId="0" borderId="79" xfId="4" applyFont="1" applyFill="1" applyBorder="1" applyAlignment="1">
      <alignment horizontal="center" vertical="center"/>
    </xf>
    <xf numFmtId="0" fontId="57" fillId="0" borderId="0" xfId="4" applyFont="1" applyFill="1" applyBorder="1" applyAlignment="1">
      <alignment horizontal="center" vertical="center"/>
    </xf>
    <xf numFmtId="0" fontId="62" fillId="17" borderId="3" xfId="4" applyFont="1" applyFill="1" applyBorder="1" applyAlignment="1">
      <alignment horizontal="center" vertical="center"/>
    </xf>
    <xf numFmtId="0" fontId="64" fillId="0" borderId="139" xfId="4" applyFont="1" applyFill="1" applyBorder="1" applyAlignment="1">
      <alignment horizontal="center" vertical="center"/>
    </xf>
    <xf numFmtId="0" fontId="64" fillId="0" borderId="35" xfId="4" applyFont="1" applyFill="1" applyBorder="1" applyAlignment="1">
      <alignment horizontal="center" vertical="center"/>
    </xf>
    <xf numFmtId="0" fontId="63" fillId="0" borderId="146" xfId="4" applyFont="1" applyFill="1" applyBorder="1" applyAlignment="1">
      <alignment horizontal="center" vertical="center"/>
    </xf>
    <xf numFmtId="0" fontId="28" fillId="0" borderId="67" xfId="4" applyFont="1" applyBorder="1" applyAlignment="1">
      <alignment horizontal="center" vertical="center"/>
    </xf>
    <xf numFmtId="0" fontId="62" fillId="17" borderId="151" xfId="4" applyFont="1" applyFill="1" applyBorder="1" applyAlignment="1">
      <alignment horizontal="center" vertical="center"/>
    </xf>
    <xf numFmtId="0" fontId="64" fillId="0" borderId="151" xfId="4" applyFont="1" applyFill="1" applyBorder="1" applyAlignment="1">
      <alignment horizontal="center" vertical="center"/>
    </xf>
    <xf numFmtId="0" fontId="64" fillId="0" borderId="152" xfId="4" applyFont="1" applyFill="1" applyBorder="1" applyAlignment="1">
      <alignment horizontal="center" vertical="center"/>
    </xf>
    <xf numFmtId="0" fontId="63" fillId="0" borderId="147" xfId="4" applyFont="1" applyFill="1" applyBorder="1" applyAlignment="1">
      <alignment horizontal="center" vertical="center"/>
    </xf>
    <xf numFmtId="0" fontId="62" fillId="17" borderId="141" xfId="4" applyFont="1" applyFill="1" applyBorder="1" applyAlignment="1">
      <alignment horizontal="center" vertical="center"/>
    </xf>
    <xf numFmtId="0" fontId="64" fillId="0" borderId="141" xfId="4" applyFont="1" applyFill="1" applyBorder="1" applyAlignment="1">
      <alignment horizontal="center" vertical="center"/>
    </xf>
    <xf numFmtId="0" fontId="64" fillId="0" borderId="142" xfId="4" applyFont="1" applyFill="1" applyBorder="1" applyAlignment="1">
      <alignment horizontal="center" vertical="center"/>
    </xf>
    <xf numFmtId="0" fontId="63" fillId="0" borderId="148" xfId="4" applyFont="1" applyFill="1" applyBorder="1" applyAlignment="1">
      <alignment horizontal="center" vertical="center"/>
    </xf>
    <xf numFmtId="0" fontId="48" fillId="0" borderId="0" xfId="4" applyBorder="1"/>
    <xf numFmtId="0" fontId="28" fillId="22" borderId="155" xfId="4" applyFont="1" applyFill="1" applyBorder="1" applyAlignment="1">
      <alignment horizontal="center" vertical="center"/>
    </xf>
    <xf numFmtId="0" fontId="28" fillId="41" borderId="155" xfId="4" applyFont="1" applyFill="1" applyBorder="1" applyAlignment="1">
      <alignment horizontal="center" vertical="center" wrapText="1"/>
    </xf>
    <xf numFmtId="0" fontId="2" fillId="0" borderId="154" xfId="0" applyFont="1" applyFill="1" applyBorder="1" applyAlignment="1">
      <alignment horizontal="left" vertical="center"/>
    </xf>
    <xf numFmtId="0" fontId="2" fillId="0" borderId="151" xfId="0" applyFont="1" applyFill="1" applyBorder="1" applyAlignment="1">
      <alignment horizontal="left" vertical="center"/>
    </xf>
    <xf numFmtId="0" fontId="2" fillId="22" borderId="155" xfId="5" applyNumberFormat="1" applyFont="1" applyFill="1" applyBorder="1" applyAlignment="1" applyProtection="1">
      <alignment horizontal="left" vertical="distributed" wrapText="1"/>
    </xf>
    <xf numFmtId="0" fontId="8" fillId="0" borderId="151" xfId="0" applyFont="1" applyBorder="1" applyAlignment="1">
      <alignment horizontal="left"/>
    </xf>
    <xf numFmtId="0" fontId="91" fillId="0" borderId="151" xfId="0" applyFont="1" applyBorder="1" applyAlignment="1">
      <alignment horizontal="left"/>
    </xf>
    <xf numFmtId="0" fontId="90" fillId="0" borderId="151" xfId="0" applyFont="1" applyBorder="1" applyAlignment="1">
      <alignment horizontal="left"/>
    </xf>
    <xf numFmtId="0" fontId="22" fillId="0" borderId="0" xfId="5" applyNumberFormat="1" applyFont="1" applyFill="1" applyBorder="1" applyAlignment="1" applyProtection="1">
      <alignment vertical="center"/>
      <protection hidden="1"/>
    </xf>
    <xf numFmtId="1" fontId="37" fillId="28" borderId="78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53" xfId="5" applyNumberFormat="1" applyFont="1" applyFill="1" applyBorder="1" applyAlignment="1" applyProtection="1">
      <alignment horizontal="center" vertical="center"/>
    </xf>
    <xf numFmtId="0" fontId="1" fillId="0" borderId="109" xfId="5" applyNumberFormat="1" applyFont="1" applyFill="1" applyBorder="1" applyAlignment="1" applyProtection="1">
      <alignment horizontal="center" vertical="center"/>
    </xf>
    <xf numFmtId="0" fontId="1" fillId="0" borderId="154" xfId="5" applyNumberFormat="1" applyFont="1" applyFill="1" applyBorder="1" applyAlignment="1" applyProtection="1">
      <alignment horizontal="center" vertical="center"/>
    </xf>
    <xf numFmtId="0" fontId="1" fillId="0" borderId="97" xfId="5" applyNumberFormat="1" applyFont="1" applyFill="1" applyBorder="1" applyAlignment="1" applyProtection="1">
      <alignment horizontal="center" vertical="center"/>
    </xf>
    <xf numFmtId="0" fontId="1" fillId="0" borderId="91" xfId="5" applyNumberFormat="1" applyFont="1" applyFill="1" applyBorder="1" applyAlignment="1" applyProtection="1">
      <alignment horizontal="center" vertical="center"/>
    </xf>
    <xf numFmtId="0" fontId="1" fillId="0" borderId="155" xfId="5" applyNumberFormat="1" applyFont="1" applyFill="1" applyBorder="1" applyAlignment="1" applyProtection="1">
      <alignment horizontal="center" vertical="center"/>
    </xf>
    <xf numFmtId="0" fontId="1" fillId="0" borderId="152" xfId="5" applyNumberFormat="1" applyFont="1" applyFill="1" applyBorder="1" applyAlignment="1" applyProtection="1">
      <alignment horizontal="center" vertical="center"/>
    </xf>
    <xf numFmtId="0" fontId="22" fillId="21" borderId="135" xfId="5" applyNumberFormat="1" applyFont="1" applyFill="1" applyBorder="1" applyAlignment="1" applyProtection="1">
      <alignment horizontal="center" vertical="center" wrapText="1"/>
    </xf>
    <xf numFmtId="0" fontId="22" fillId="21" borderId="138" xfId="5" applyNumberFormat="1" applyFont="1" applyFill="1" applyBorder="1" applyAlignment="1" applyProtection="1">
      <alignment horizontal="center" vertical="center" wrapText="1"/>
    </xf>
    <xf numFmtId="0" fontId="24" fillId="0" borderId="149" xfId="5" applyNumberFormat="1" applyFont="1" applyFill="1" applyBorder="1" applyAlignment="1" applyProtection="1">
      <alignment horizontal="center" vertical="distributed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54" xfId="0" applyNumberFormat="1" applyFont="1" applyFill="1" applyBorder="1" applyAlignment="1" applyProtection="1"/>
    <xf numFmtId="0" fontId="3" fillId="36" borderId="13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" fillId="0" borderId="55" xfId="0" applyNumberFormat="1" applyFont="1" applyFill="1" applyBorder="1" applyAlignment="1" applyProtection="1"/>
    <xf numFmtId="0" fontId="3" fillId="36" borderId="153" xfId="0" applyNumberFormat="1" applyFont="1" applyFill="1" applyBorder="1" applyAlignment="1" applyProtection="1">
      <alignment horizontal="center" vertical="center" wrapText="1"/>
    </xf>
    <xf numFmtId="0" fontId="24" fillId="11" borderId="155" xfId="5" applyNumberFormat="1" applyFont="1" applyFill="1" applyBorder="1" applyAlignment="1" applyProtection="1">
      <alignment horizontal="center" vertical="distributed" wrapText="1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0" fontId="24" fillId="31" borderId="155" xfId="5" applyNumberFormat="1" applyFont="1" applyFill="1" applyBorder="1" applyAlignment="1" applyProtection="1">
      <alignment horizontal="center" vertical="center" wrapText="1"/>
    </xf>
    <xf numFmtId="0" fontId="1" fillId="31" borderId="154" xfId="5" applyNumberFormat="1" applyFont="1" applyFill="1" applyBorder="1" applyAlignment="1" applyProtection="1">
      <alignment vertical="center"/>
    </xf>
    <xf numFmtId="0" fontId="1" fillId="31" borderId="88" xfId="5" applyNumberFormat="1" applyFont="1" applyFill="1" applyBorder="1" applyAlignment="1" applyProtection="1">
      <alignment vertical="center"/>
    </xf>
    <xf numFmtId="0" fontId="1" fillId="31" borderId="156" xfId="5" applyNumberFormat="1" applyFont="1" applyFill="1" applyBorder="1" applyAlignment="1" applyProtection="1">
      <alignment vertical="center"/>
    </xf>
    <xf numFmtId="0" fontId="24" fillId="0" borderId="149" xfId="5" applyNumberFormat="1" applyFont="1" applyFill="1" applyBorder="1" applyAlignment="1" applyProtection="1">
      <alignment horizontal="center" vertical="center" wrapText="1"/>
    </xf>
    <xf numFmtId="0" fontId="84" fillId="25" borderId="155" xfId="5" applyNumberFormat="1" applyFont="1" applyFill="1" applyBorder="1" applyAlignment="1" applyProtection="1">
      <alignment horizontal="center" vertical="center" wrapText="1"/>
    </xf>
    <xf numFmtId="0" fontId="84" fillId="25" borderId="152" xfId="5" applyNumberFormat="1" applyFont="1" applyFill="1" applyBorder="1" applyAlignment="1" applyProtection="1">
      <alignment horizontal="center" vertical="center" wrapText="1"/>
    </xf>
    <xf numFmtId="0" fontId="84" fillId="25" borderId="109" xfId="5" applyNumberFormat="1" applyFont="1" applyFill="1" applyBorder="1" applyAlignment="1" applyProtection="1">
      <alignment horizontal="center" vertical="center" wrapText="1"/>
    </xf>
    <xf numFmtId="0" fontId="24" fillId="0" borderId="155" xfId="5" applyNumberFormat="1" applyFont="1" applyFill="1" applyBorder="1" applyAlignment="1" applyProtection="1">
      <alignment horizontal="center" vertical="center" wrapText="1"/>
    </xf>
    <xf numFmtId="0" fontId="2" fillId="25" borderId="154" xfId="5" applyNumberFormat="1" applyFont="1" applyFill="1" applyBorder="1" applyAlignment="1" applyProtection="1">
      <alignment horizontal="center" vertical="center" wrapText="1"/>
    </xf>
    <xf numFmtId="0" fontId="46" fillId="25" borderId="155" xfId="5" applyNumberFormat="1" applyFont="1" applyFill="1" applyBorder="1" applyAlignment="1" applyProtection="1">
      <alignment horizontal="center" vertical="center" wrapText="1"/>
    </xf>
    <xf numFmtId="0" fontId="46" fillId="25" borderId="152" xfId="5" applyNumberFormat="1" applyFont="1" applyFill="1" applyBorder="1" applyAlignment="1" applyProtection="1">
      <alignment horizontal="center" vertical="center" wrapText="1"/>
    </xf>
    <xf numFmtId="0" fontId="2" fillId="0" borderId="151" xfId="5" applyNumberFormat="1" applyFont="1" applyFill="1" applyBorder="1" applyAlignment="1" applyProtection="1">
      <alignment horizontal="center" vertical="center"/>
    </xf>
    <xf numFmtId="0" fontId="2" fillId="25" borderId="155" xfId="5" applyNumberFormat="1" applyFont="1" applyFill="1" applyBorder="1" applyAlignment="1" applyProtection="1">
      <alignment horizontal="center" vertical="center" wrapText="1"/>
    </xf>
    <xf numFmtId="0" fontId="2" fillId="31" borderId="154" xfId="5" applyNumberFormat="1" applyFont="1" applyFill="1" applyBorder="1" applyAlignment="1" applyProtection="1">
      <alignment horizontal="center" vertical="center"/>
    </xf>
    <xf numFmtId="0" fontId="2" fillId="31" borderId="88" xfId="5" applyNumberFormat="1" applyFont="1" applyFill="1" applyBorder="1" applyAlignment="1" applyProtection="1">
      <alignment horizontal="center" vertical="center"/>
    </xf>
    <xf numFmtId="0" fontId="2" fillId="31" borderId="156" xfId="5" applyNumberFormat="1" applyFont="1" applyFill="1" applyBorder="1" applyAlignment="1" applyProtection="1">
      <alignment horizontal="center" vertical="center"/>
    </xf>
    <xf numFmtId="0" fontId="2" fillId="25" borderId="109" xfId="5" applyNumberFormat="1" applyFont="1" applyFill="1" applyBorder="1" applyAlignment="1" applyProtection="1">
      <alignment horizontal="center" vertical="center" wrapText="1"/>
    </xf>
    <xf numFmtId="0" fontId="15" fillId="23" borderId="154" xfId="5" applyNumberFormat="1" applyFont="1" applyFill="1" applyBorder="1" applyAlignment="1" applyProtection="1">
      <alignment vertical="center"/>
    </xf>
    <xf numFmtId="0" fontId="15" fillId="23" borderId="88" xfId="5" applyNumberFormat="1" applyFont="1" applyFill="1" applyBorder="1" applyAlignment="1" applyProtection="1">
      <alignment vertical="center"/>
    </xf>
    <xf numFmtId="0" fontId="15" fillId="23" borderId="156" xfId="5" applyNumberFormat="1" applyFont="1" applyFill="1" applyBorder="1" applyAlignment="1" applyProtection="1">
      <alignment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2" fillId="0" borderId="90" xfId="0" applyNumberFormat="1" applyFont="1" applyFill="1" applyBorder="1" applyAlignment="1" applyProtection="1">
      <alignment horizontal="center" vertical="center"/>
    </xf>
    <xf numFmtId="0" fontId="2" fillId="22" borderId="90" xfId="0" applyNumberFormat="1" applyFont="1" applyFill="1" applyBorder="1" applyAlignment="1" applyProtection="1">
      <alignment horizontal="center" vertical="center"/>
    </xf>
    <xf numFmtId="0" fontId="15" fillId="36" borderId="56" xfId="0" applyNumberFormat="1" applyFont="1" applyFill="1" applyBorder="1" applyAlignment="1" applyProtection="1">
      <alignment horizontal="center"/>
    </xf>
    <xf numFmtId="0" fontId="15" fillId="36" borderId="57" xfId="0" applyNumberFormat="1" applyFont="1" applyFill="1" applyBorder="1" applyAlignment="1" applyProtection="1">
      <alignment horizontal="center"/>
    </xf>
    <xf numFmtId="1" fontId="17" fillId="36" borderId="89" xfId="0" applyNumberFormat="1" applyFont="1" applyFill="1" applyBorder="1" applyAlignment="1" applyProtection="1">
      <alignment horizontal="center" vertical="center" wrapText="1"/>
    </xf>
    <xf numFmtId="1" fontId="17" fillId="36" borderId="90" xfId="0" applyNumberFormat="1" applyFont="1" applyFill="1" applyBorder="1" applyAlignment="1" applyProtection="1">
      <alignment horizontal="center" vertical="center" wrapText="1"/>
    </xf>
    <xf numFmtId="1" fontId="17" fillId="36" borderId="92" xfId="0" applyNumberFormat="1" applyFont="1" applyFill="1" applyBorder="1" applyAlignment="1" applyProtection="1">
      <alignment horizontal="center" vertical="center" wrapText="1"/>
    </xf>
    <xf numFmtId="1" fontId="17" fillId="36" borderId="137" xfId="0" applyNumberFormat="1" applyFont="1" applyFill="1" applyBorder="1" applyAlignment="1" applyProtection="1">
      <alignment horizontal="center" vertical="center" wrapText="1"/>
    </xf>
    <xf numFmtId="1" fontId="17" fillId="36" borderId="57" xfId="0" applyNumberFormat="1" applyFont="1" applyFill="1" applyBorder="1" applyAlignment="1" applyProtection="1">
      <alignment horizontal="center" vertical="center" wrapText="1"/>
    </xf>
    <xf numFmtId="1" fontId="17" fillId="36" borderId="121" xfId="0" applyNumberFormat="1" applyFont="1" applyFill="1" applyBorder="1" applyAlignment="1" applyProtection="1">
      <alignment horizontal="center" vertical="center" wrapText="1"/>
    </xf>
    <xf numFmtId="1" fontId="15" fillId="36" borderId="137" xfId="0" applyNumberFormat="1" applyFont="1" applyFill="1" applyBorder="1" applyAlignment="1" applyProtection="1">
      <alignment horizontal="center" vertical="center"/>
    </xf>
    <xf numFmtId="1" fontId="15" fillId="36" borderId="57" xfId="0" applyNumberFormat="1" applyFont="1" applyFill="1" applyBorder="1" applyAlignment="1" applyProtection="1">
      <alignment horizontal="center" vertical="center"/>
    </xf>
    <xf numFmtId="1" fontId="15" fillId="36" borderId="121" xfId="0" applyNumberFormat="1" applyFont="1" applyFill="1" applyBorder="1" applyAlignment="1" applyProtection="1">
      <alignment horizontal="center" vertical="center"/>
    </xf>
    <xf numFmtId="1" fontId="15" fillId="36" borderId="67" xfId="0" applyNumberFormat="1" applyFont="1" applyFill="1" applyBorder="1" applyAlignment="1" applyProtection="1">
      <alignment horizontal="center" vertical="center"/>
    </xf>
    <xf numFmtId="1" fontId="15" fillId="36" borderId="0" xfId="0" applyNumberFormat="1" applyFont="1" applyFill="1" applyBorder="1" applyAlignment="1" applyProtection="1">
      <alignment horizontal="center" vertical="center"/>
    </xf>
    <xf numFmtId="1" fontId="15" fillId="36" borderId="72" xfId="0" applyNumberFormat="1" applyFont="1" applyFill="1" applyBorder="1" applyAlignment="1" applyProtection="1">
      <alignment horizontal="center" vertical="center"/>
    </xf>
    <xf numFmtId="1" fontId="15" fillId="36" borderId="58" xfId="0" applyNumberFormat="1" applyFont="1" applyFill="1" applyBorder="1" applyAlignment="1" applyProtection="1">
      <alignment horizontal="center" vertical="center"/>
    </xf>
    <xf numFmtId="0" fontId="15" fillId="36" borderId="56" xfId="0" applyNumberFormat="1" applyFont="1" applyFill="1" applyBorder="1" applyAlignment="1" applyProtection="1">
      <alignment horizontal="center" vertical="center"/>
    </xf>
    <xf numFmtId="0" fontId="15" fillId="36" borderId="57" xfId="0" applyNumberFormat="1" applyFont="1" applyFill="1" applyBorder="1" applyAlignment="1" applyProtection="1">
      <alignment horizontal="center" vertical="center"/>
    </xf>
    <xf numFmtId="0" fontId="15" fillId="36" borderId="58" xfId="0" applyNumberFormat="1" applyFont="1" applyFill="1" applyBorder="1" applyAlignment="1" applyProtection="1">
      <alignment horizontal="center" vertical="center"/>
    </xf>
    <xf numFmtId="0" fontId="15" fillId="36" borderId="121" xfId="0" applyNumberFormat="1" applyFont="1" applyFill="1" applyBorder="1" applyAlignment="1" applyProtection="1">
      <alignment horizontal="center"/>
    </xf>
    <xf numFmtId="0" fontId="15" fillId="36" borderId="58" xfId="0" applyNumberFormat="1" applyFont="1" applyFill="1" applyBorder="1" applyAlignment="1" applyProtection="1">
      <alignment horizontal="center"/>
    </xf>
    <xf numFmtId="0" fontId="15" fillId="36" borderId="137" xfId="0" applyNumberFormat="1" applyFont="1" applyFill="1" applyBorder="1" applyAlignment="1" applyProtection="1">
      <alignment horizontal="center"/>
    </xf>
    <xf numFmtId="0" fontId="15" fillId="36" borderId="121" xfId="0" applyNumberFormat="1" applyFont="1" applyFill="1" applyBorder="1" applyAlignment="1" applyProtection="1">
      <alignment horizontal="center" vertical="center"/>
    </xf>
    <xf numFmtId="0" fontId="15" fillId="36" borderId="137" xfId="0" applyNumberFormat="1" applyFont="1" applyFill="1" applyBorder="1" applyAlignment="1" applyProtection="1">
      <alignment horizontal="center" vertical="center"/>
    </xf>
    <xf numFmtId="0" fontId="3" fillId="36" borderId="154" xfId="0" applyNumberFormat="1" applyFont="1" applyFill="1" applyBorder="1" applyAlignment="1" applyProtection="1">
      <alignment horizontal="left" vertical="center" wrapText="1"/>
    </xf>
    <xf numFmtId="0" fontId="3" fillId="36" borderId="88" xfId="0" applyNumberFormat="1" applyFont="1" applyFill="1" applyBorder="1" applyAlignment="1" applyProtection="1">
      <alignment horizontal="left" vertical="center" wrapText="1"/>
    </xf>
    <xf numFmtId="0" fontId="3" fillId="36" borderId="109" xfId="0" applyNumberFormat="1" applyFont="1" applyFill="1" applyBorder="1" applyAlignment="1" applyProtection="1">
      <alignment horizontal="left" vertical="center" wrapText="1"/>
    </xf>
    <xf numFmtId="0" fontId="15" fillId="36" borderId="154" xfId="0" applyNumberFormat="1" applyFont="1" applyFill="1" applyBorder="1" applyAlignment="1" applyProtection="1">
      <alignment horizontal="center"/>
    </xf>
    <xf numFmtId="0" fontId="15" fillId="36" borderId="88" xfId="0" applyNumberFormat="1" applyFont="1" applyFill="1" applyBorder="1" applyAlignment="1" applyProtection="1">
      <alignment horizontal="center"/>
    </xf>
    <xf numFmtId="0" fontId="10" fillId="22" borderId="153" xfId="0" applyNumberFormat="1" applyFont="1" applyFill="1" applyBorder="1" applyAlignment="1" applyProtection="1">
      <alignment horizontal="center" vertical="center"/>
    </xf>
    <xf numFmtId="0" fontId="10" fillId="22" borderId="156" xfId="0" applyNumberFormat="1" applyFont="1" applyFill="1" applyBorder="1" applyAlignment="1" applyProtection="1">
      <alignment horizontal="center" vertical="center"/>
    </xf>
    <xf numFmtId="0" fontId="10" fillId="22" borderId="88" xfId="0" applyNumberFormat="1" applyFont="1" applyFill="1" applyBorder="1" applyAlignment="1" applyProtection="1">
      <alignment horizontal="center" vertical="center"/>
    </xf>
    <xf numFmtId="0" fontId="10" fillId="22" borderId="155" xfId="0" applyNumberFormat="1" applyFont="1" applyFill="1" applyBorder="1" applyAlignment="1" applyProtection="1">
      <alignment horizontal="center" vertical="center"/>
    </xf>
    <xf numFmtId="0" fontId="10" fillId="22" borderId="152" xfId="0" applyNumberFormat="1" applyFont="1" applyFill="1" applyBorder="1" applyAlignment="1" applyProtection="1">
      <alignment horizontal="center" vertical="center"/>
    </xf>
    <xf numFmtId="0" fontId="10" fillId="22" borderId="93" xfId="0" applyNumberFormat="1" applyFont="1" applyFill="1" applyBorder="1" applyAlignment="1" applyProtection="1">
      <alignment horizontal="center" vertical="center"/>
    </xf>
    <xf numFmtId="0" fontId="10" fillId="22" borderId="112" xfId="0" applyNumberFormat="1" applyFont="1" applyFill="1" applyBorder="1" applyAlignment="1" applyProtection="1">
      <alignment horizontal="center" vertical="center"/>
    </xf>
    <xf numFmtId="0" fontId="10" fillId="22" borderId="94" xfId="0" applyNumberFormat="1" applyFont="1" applyFill="1" applyBorder="1" applyAlignment="1" applyProtection="1">
      <alignment horizontal="center" vertical="center"/>
    </xf>
    <xf numFmtId="0" fontId="10" fillId="22" borderId="140" xfId="0" applyNumberFormat="1" applyFont="1" applyFill="1" applyBorder="1" applyAlignment="1" applyProtection="1">
      <alignment horizontal="center" vertical="center"/>
    </xf>
    <xf numFmtId="0" fontId="10" fillId="22" borderId="142" xfId="0" applyNumberFormat="1" applyFont="1" applyFill="1" applyBorder="1" applyAlignment="1" applyProtection="1">
      <alignment horizontal="center" vertical="center"/>
    </xf>
    <xf numFmtId="0" fontId="3" fillId="5" borderId="78" xfId="0" applyNumberFormat="1" applyFont="1" applyFill="1" applyBorder="1" applyAlignment="1" applyProtection="1">
      <alignment horizontal="center" vertical="distributed"/>
    </xf>
    <xf numFmtId="0" fontId="3" fillId="5" borderId="83" xfId="0" applyNumberFormat="1" applyFont="1" applyFill="1" applyBorder="1" applyAlignment="1" applyProtection="1">
      <alignment horizontal="center" vertical="distributed"/>
    </xf>
    <xf numFmtId="0" fontId="3" fillId="5" borderId="86" xfId="0" applyNumberFormat="1" applyFont="1" applyFill="1" applyBorder="1" applyAlignment="1" applyProtection="1">
      <alignment horizontal="center" vertical="distributed"/>
    </xf>
    <xf numFmtId="0" fontId="3" fillId="5" borderId="143" xfId="0" applyNumberFormat="1" applyFont="1" applyFill="1" applyBorder="1" applyAlignment="1" applyProtection="1">
      <alignment horizontal="center" vertical="distributed"/>
    </xf>
    <xf numFmtId="0" fontId="3" fillId="5" borderId="145" xfId="0" applyNumberFormat="1" applyFont="1" applyFill="1" applyBorder="1" applyAlignment="1" applyProtection="1">
      <alignment horizontal="center" vertical="distributed"/>
    </xf>
    <xf numFmtId="0" fontId="3" fillId="5" borderId="85" xfId="0" applyNumberFormat="1" applyFont="1" applyFill="1" applyBorder="1" applyAlignment="1" applyProtection="1">
      <alignment horizontal="center" vertical="distributed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5" applyNumberFormat="1" applyFont="1" applyFill="1" applyBorder="1" applyAlignment="1" applyProtection="1">
      <alignment horizontal="center"/>
    </xf>
    <xf numFmtId="0" fontId="37" fillId="0" borderId="66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72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70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79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71" xfId="0" applyNumberFormat="1" applyFont="1" applyFill="1" applyBorder="1" applyAlignment="1" applyProtection="1">
      <alignment horizontal="center" vertical="center" wrapText="1"/>
      <protection hidden="1"/>
    </xf>
    <xf numFmtId="0" fontId="37" fillId="0" borderId="66" xfId="0" applyNumberFormat="1" applyFont="1" applyFill="1" applyBorder="1" applyAlignment="1" applyProtection="1">
      <alignment horizontal="center" textRotation="90" wrapText="1"/>
      <protection hidden="1"/>
    </xf>
    <xf numFmtId="0" fontId="37" fillId="0" borderId="69" xfId="0" applyNumberFormat="1" applyFont="1" applyFill="1" applyBorder="1" applyAlignment="1" applyProtection="1">
      <alignment horizontal="center" textRotation="90" wrapText="1"/>
      <protection hidden="1"/>
    </xf>
    <xf numFmtId="0" fontId="37" fillId="0" borderId="67" xfId="0" applyNumberFormat="1" applyFont="1" applyFill="1" applyBorder="1" applyAlignment="1" applyProtection="1">
      <alignment horizontal="center" textRotation="90" wrapText="1"/>
      <protection hidden="1"/>
    </xf>
    <xf numFmtId="0" fontId="37" fillId="0" borderId="72" xfId="0" applyNumberFormat="1" applyFont="1" applyFill="1" applyBorder="1" applyAlignment="1" applyProtection="1">
      <alignment horizontal="center" textRotation="90" wrapText="1"/>
      <protection hidden="1"/>
    </xf>
    <xf numFmtId="0" fontId="37" fillId="0" borderId="70" xfId="0" applyNumberFormat="1" applyFont="1" applyFill="1" applyBorder="1" applyAlignment="1" applyProtection="1">
      <alignment horizontal="center" textRotation="90" wrapText="1"/>
      <protection hidden="1"/>
    </xf>
    <xf numFmtId="0" fontId="37" fillId="0" borderId="71" xfId="0" applyNumberFormat="1" applyFont="1" applyFill="1" applyBorder="1" applyAlignment="1" applyProtection="1">
      <alignment horizontal="center" textRotation="90" wrapText="1"/>
      <protection hidden="1"/>
    </xf>
    <xf numFmtId="0" fontId="37" fillId="25" borderId="66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59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69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67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0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72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70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79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71" xfId="0" applyNumberFormat="1" applyFont="1" applyFill="1" applyBorder="1" applyAlignment="1" applyProtection="1">
      <alignment horizontal="center" vertical="center" wrapText="1"/>
      <protection hidden="1"/>
    </xf>
    <xf numFmtId="0" fontId="37" fillId="25" borderId="66" xfId="0" applyNumberFormat="1" applyFont="1" applyFill="1" applyBorder="1" applyAlignment="1" applyProtection="1">
      <alignment horizontal="center" textRotation="90"/>
      <protection hidden="1"/>
    </xf>
    <xf numFmtId="0" fontId="37" fillId="25" borderId="69" xfId="0" applyNumberFormat="1" applyFont="1" applyFill="1" applyBorder="1" applyAlignment="1" applyProtection="1">
      <alignment horizontal="center" textRotation="90"/>
      <protection hidden="1"/>
    </xf>
    <xf numFmtId="0" fontId="37" fillId="25" borderId="67" xfId="0" applyNumberFormat="1" applyFont="1" applyFill="1" applyBorder="1" applyAlignment="1" applyProtection="1">
      <alignment horizontal="center" textRotation="90"/>
      <protection hidden="1"/>
    </xf>
    <xf numFmtId="0" fontId="37" fillId="25" borderId="72" xfId="0" applyNumberFormat="1" applyFont="1" applyFill="1" applyBorder="1" applyAlignment="1" applyProtection="1">
      <alignment horizontal="center" textRotation="90"/>
      <protection hidden="1"/>
    </xf>
    <xf numFmtId="0" fontId="37" fillId="25" borderId="0" xfId="0" applyNumberFormat="1" applyFont="1" applyFill="1" applyBorder="1" applyAlignment="1" applyProtection="1">
      <alignment horizontal="center" textRotation="90"/>
      <protection hidden="1"/>
    </xf>
    <xf numFmtId="0" fontId="37" fillId="25" borderId="79" xfId="0" applyNumberFormat="1" applyFont="1" applyFill="1" applyBorder="1" applyAlignment="1" applyProtection="1">
      <alignment horizontal="center" textRotation="90"/>
      <protection hidden="1"/>
    </xf>
    <xf numFmtId="0" fontId="37" fillId="25" borderId="71" xfId="0" applyNumberFormat="1" applyFont="1" applyFill="1" applyBorder="1" applyAlignment="1" applyProtection="1">
      <alignment horizontal="center" textRotation="90"/>
      <protection hidden="1"/>
    </xf>
    <xf numFmtId="0" fontId="37" fillId="25" borderId="73" xfId="0" applyNumberFormat="1" applyFont="1" applyFill="1" applyBorder="1" applyAlignment="1" applyProtection="1">
      <alignment horizontal="center" textRotation="90"/>
      <protection hidden="1"/>
    </xf>
    <xf numFmtId="0" fontId="37" fillId="25" borderId="99" xfId="0" applyNumberFormat="1" applyFont="1" applyFill="1" applyBorder="1" applyAlignment="1" applyProtection="1">
      <alignment horizontal="center" textRotation="90"/>
      <protection hidden="1"/>
    </xf>
    <xf numFmtId="0" fontId="37" fillId="25" borderId="8" xfId="0" applyNumberFormat="1" applyFont="1" applyFill="1" applyBorder="1" applyAlignment="1" applyProtection="1">
      <alignment horizontal="center" textRotation="90"/>
      <protection hidden="1"/>
    </xf>
    <xf numFmtId="0" fontId="12" fillId="27" borderId="73" xfId="0" applyNumberFormat="1" applyFont="1" applyFill="1" applyBorder="1" applyAlignment="1" applyProtection="1">
      <alignment horizontal="center" textRotation="90"/>
      <protection hidden="1"/>
    </xf>
    <xf numFmtId="0" fontId="12" fillId="27" borderId="99" xfId="0" applyNumberFormat="1" applyFont="1" applyFill="1" applyBorder="1" applyAlignment="1" applyProtection="1">
      <alignment horizontal="center" textRotation="90"/>
      <protection hidden="1"/>
    </xf>
    <xf numFmtId="0" fontId="12" fillId="27" borderId="8" xfId="0" applyNumberFormat="1" applyFont="1" applyFill="1" applyBorder="1" applyAlignment="1" applyProtection="1">
      <alignment horizontal="center" textRotation="90"/>
      <protection hidden="1"/>
    </xf>
    <xf numFmtId="0" fontId="37" fillId="25" borderId="66" xfId="0" applyNumberFormat="1" applyFont="1" applyFill="1" applyBorder="1" applyAlignment="1" applyProtection="1">
      <alignment horizontal="center" textRotation="90" wrapText="1"/>
      <protection hidden="1"/>
    </xf>
    <xf numFmtId="0" fontId="37" fillId="25" borderId="69" xfId="0" applyNumberFormat="1" applyFont="1" applyFill="1" applyBorder="1" applyAlignment="1" applyProtection="1">
      <alignment horizontal="center" textRotation="90" wrapText="1"/>
      <protection hidden="1"/>
    </xf>
    <xf numFmtId="0" fontId="37" fillId="25" borderId="70" xfId="0" applyNumberFormat="1" applyFont="1" applyFill="1" applyBorder="1" applyAlignment="1" applyProtection="1">
      <alignment horizontal="center" textRotation="90" wrapText="1"/>
      <protection hidden="1"/>
    </xf>
    <xf numFmtId="0" fontId="37" fillId="25" borderId="71" xfId="0" applyNumberFormat="1" applyFont="1" applyFill="1" applyBorder="1" applyAlignment="1" applyProtection="1">
      <alignment horizontal="center" textRotation="90" wrapText="1"/>
      <protection hidden="1"/>
    </xf>
    <xf numFmtId="1" fontId="37" fillId="28" borderId="78" xfId="0" applyNumberFormat="1" applyFont="1" applyFill="1" applyBorder="1" applyAlignment="1" applyProtection="1">
      <alignment horizontal="center" vertical="center" shrinkToFit="1"/>
      <protection hidden="1"/>
    </xf>
    <xf numFmtId="1" fontId="37" fillId="28" borderId="86" xfId="0" applyNumberFormat="1" applyFont="1" applyFill="1" applyBorder="1" applyAlignment="1" applyProtection="1">
      <alignment horizontal="center" vertical="center" shrinkToFit="1"/>
      <protection hidden="1"/>
    </xf>
    <xf numFmtId="1" fontId="37" fillId="28" borderId="83" xfId="0" applyNumberFormat="1" applyFont="1" applyFill="1" applyBorder="1" applyAlignment="1" applyProtection="1">
      <alignment horizontal="center" vertical="center" shrinkToFit="1"/>
      <protection hidden="1"/>
    </xf>
    <xf numFmtId="0" fontId="10" fillId="22" borderId="87" xfId="0" applyNumberFormat="1" applyFont="1" applyFill="1" applyBorder="1" applyAlignment="1" applyProtection="1">
      <alignment horizontal="center" vertical="center"/>
    </xf>
    <xf numFmtId="0" fontId="10" fillId="22" borderId="64" xfId="0" applyNumberFormat="1" applyFont="1" applyFill="1" applyBorder="1" applyAlignment="1" applyProtection="1">
      <alignment horizontal="center" vertical="center"/>
    </xf>
    <xf numFmtId="0" fontId="10" fillId="22" borderId="65" xfId="0" applyNumberFormat="1" applyFont="1" applyFill="1" applyBorder="1" applyAlignment="1" applyProtection="1">
      <alignment horizontal="center" vertical="center"/>
    </xf>
    <xf numFmtId="0" fontId="10" fillId="22" borderId="141" xfId="0" applyNumberFormat="1" applyFont="1" applyFill="1" applyBorder="1" applyAlignment="1" applyProtection="1">
      <alignment horizontal="center" vertical="center"/>
    </xf>
    <xf numFmtId="1" fontId="84" fillId="0" borderId="77" xfId="5" applyNumberFormat="1" applyFont="1" applyFill="1" applyBorder="1" applyAlignment="1" applyProtection="1">
      <alignment horizontal="center" vertical="center" wrapText="1"/>
    </xf>
    <xf numFmtId="0" fontId="84" fillId="0" borderId="112" xfId="5" applyNumberFormat="1" applyFont="1" applyFill="1" applyBorder="1" applyAlignment="1" applyProtection="1">
      <alignment horizontal="center" vertical="center" wrapText="1"/>
    </xf>
    <xf numFmtId="0" fontId="84" fillId="0" borderId="94" xfId="5" applyNumberFormat="1" applyFont="1" applyFill="1" applyBorder="1" applyAlignment="1" applyProtection="1">
      <alignment horizontal="center" vertical="center" wrapText="1"/>
    </xf>
    <xf numFmtId="1" fontId="84" fillId="0" borderId="93" xfId="5" applyNumberFormat="1" applyFont="1" applyFill="1" applyBorder="1" applyAlignment="1" applyProtection="1">
      <alignment horizontal="center" vertical="center" wrapText="1"/>
    </xf>
    <xf numFmtId="0" fontId="84" fillId="0" borderId="77" xfId="5" applyNumberFormat="1" applyFont="1" applyFill="1" applyBorder="1" applyAlignment="1" applyProtection="1">
      <alignment horizontal="center" vertical="center" wrapText="1"/>
    </xf>
    <xf numFmtId="1" fontId="29" fillId="11" borderId="53" xfId="5" applyNumberFormat="1" applyFont="1" applyFill="1" applyBorder="1" applyAlignment="1" applyProtection="1">
      <alignment horizontal="right" vertical="center"/>
    </xf>
    <xf numFmtId="1" fontId="29" fillId="11" borderId="50" xfId="5" applyNumberFormat="1" applyFont="1" applyFill="1" applyBorder="1" applyAlignment="1" applyProtection="1">
      <alignment horizontal="right" vertical="center"/>
    </xf>
    <xf numFmtId="0" fontId="84" fillId="0" borderId="93" xfId="5" applyNumberFormat="1" applyFont="1" applyFill="1" applyBorder="1" applyAlignment="1" applyProtection="1">
      <alignment horizontal="left"/>
    </xf>
    <xf numFmtId="0" fontId="84" fillId="0" borderId="112" xfId="5" applyNumberFormat="1" applyFont="1" applyFill="1" applyBorder="1" applyAlignment="1" applyProtection="1">
      <alignment horizontal="left"/>
    </xf>
    <xf numFmtId="0" fontId="84" fillId="0" borderId="94" xfId="5" applyNumberFormat="1" applyFont="1" applyFill="1" applyBorder="1" applyAlignment="1" applyProtection="1">
      <alignment horizontal="left"/>
    </xf>
    <xf numFmtId="0" fontId="84" fillId="0" borderId="93" xfId="5" applyNumberFormat="1" applyFont="1" applyFill="1" applyBorder="1" applyAlignment="1" applyProtection="1">
      <alignment horizontal="center" vertical="center" wrapText="1"/>
    </xf>
    <xf numFmtId="1" fontId="84" fillId="0" borderId="153" xfId="5" applyNumberFormat="1" applyFont="1" applyFill="1" applyBorder="1" applyAlignment="1" applyProtection="1">
      <alignment horizontal="center" vertical="center" wrapText="1"/>
    </xf>
    <xf numFmtId="0" fontId="84" fillId="0" borderId="88" xfId="5" applyNumberFormat="1" applyFont="1" applyFill="1" applyBorder="1" applyAlignment="1" applyProtection="1">
      <alignment horizontal="center" vertical="center" wrapText="1"/>
    </xf>
    <xf numFmtId="1" fontId="84" fillId="0" borderId="154" xfId="5" applyNumberFormat="1" applyFont="1" applyFill="1" applyBorder="1" applyAlignment="1" applyProtection="1">
      <alignment horizontal="center" vertical="center" wrapText="1"/>
    </xf>
    <xf numFmtId="0" fontId="84" fillId="0" borderId="156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1" fontId="84" fillId="0" borderId="88" xfId="5" applyNumberFormat="1" applyFont="1" applyFill="1" applyBorder="1" applyAlignment="1" applyProtection="1">
      <alignment horizontal="center" vertical="center" wrapText="1"/>
    </xf>
    <xf numFmtId="1" fontId="84" fillId="0" borderId="156" xfId="5" applyNumberFormat="1" applyFont="1" applyFill="1" applyBorder="1" applyAlignment="1" applyProtection="1">
      <alignment horizontal="center" vertical="center" wrapText="1"/>
    </xf>
    <xf numFmtId="0" fontId="84" fillId="0" borderId="67" xfId="5" applyNumberFormat="1" applyFont="1" applyFill="1" applyBorder="1" applyAlignment="1" applyProtection="1">
      <alignment horizontal="left" vertical="center" wrapText="1"/>
    </xf>
    <xf numFmtId="0" fontId="84" fillId="0" borderId="0" xfId="5" applyNumberFormat="1" applyFont="1" applyFill="1" applyBorder="1" applyAlignment="1" applyProtection="1">
      <alignment horizontal="left" vertical="center" wrapText="1"/>
    </xf>
    <xf numFmtId="0" fontId="84" fillId="0" borderId="72" xfId="5" applyNumberFormat="1" applyFont="1" applyFill="1" applyBorder="1" applyAlignment="1" applyProtection="1">
      <alignment horizontal="left" vertical="center" wrapText="1"/>
    </xf>
    <xf numFmtId="0" fontId="84" fillId="0" borderId="70" xfId="5" applyNumberFormat="1" applyFont="1" applyFill="1" applyBorder="1" applyAlignment="1" applyProtection="1">
      <alignment horizontal="left" vertical="center" wrapText="1"/>
    </xf>
    <xf numFmtId="0" fontId="84" fillId="0" borderId="79" xfId="5" applyNumberFormat="1" applyFont="1" applyFill="1" applyBorder="1" applyAlignment="1" applyProtection="1">
      <alignment horizontal="left" vertical="center" wrapText="1"/>
    </xf>
    <xf numFmtId="0" fontId="84" fillId="0" borderId="71" xfId="5" applyNumberFormat="1" applyFont="1" applyFill="1" applyBorder="1" applyAlignment="1" applyProtection="1">
      <alignment horizontal="left" vertical="center" wrapText="1"/>
    </xf>
    <xf numFmtId="0" fontId="84" fillId="0" borderId="153" xfId="5" applyNumberFormat="1" applyFont="1" applyFill="1" applyBorder="1" applyAlignment="1" applyProtection="1">
      <alignment horizontal="left"/>
    </xf>
    <xf numFmtId="0" fontId="84" fillId="0" borderId="88" xfId="5" applyNumberFormat="1" applyFont="1" applyFill="1" applyBorder="1" applyAlignment="1" applyProtection="1">
      <alignment horizontal="left"/>
    </xf>
    <xf numFmtId="0" fontId="84" fillId="0" borderId="156" xfId="5" applyNumberFormat="1" applyFont="1" applyFill="1" applyBorder="1" applyAlignment="1" applyProtection="1">
      <alignment horizontal="left"/>
    </xf>
    <xf numFmtId="0" fontId="84" fillId="0" borderId="153" xfId="5" applyNumberFormat="1" applyFont="1" applyFill="1" applyBorder="1" applyAlignment="1" applyProtection="1">
      <alignment horizontal="center" vertical="center" wrapText="1"/>
    </xf>
    <xf numFmtId="0" fontId="84" fillId="0" borderId="154" xfId="5" applyNumberFormat="1" applyFont="1" applyFill="1" applyBorder="1" applyAlignment="1" applyProtection="1">
      <alignment horizontal="center" vertical="center" wrapText="1"/>
    </xf>
    <xf numFmtId="0" fontId="13" fillId="0" borderId="153" xfId="5" applyNumberFormat="1" applyFont="1" applyFill="1" applyBorder="1" applyAlignment="1" applyProtection="1">
      <alignment horizontal="center" vertical="center" wrapText="1"/>
    </xf>
    <xf numFmtId="0" fontId="13" fillId="0" borderId="88" xfId="5" applyNumberFormat="1" applyFont="1" applyFill="1" applyBorder="1" applyAlignment="1" applyProtection="1">
      <alignment horizontal="center" vertical="center" wrapText="1"/>
    </xf>
    <xf numFmtId="0" fontId="13" fillId="0" borderId="109" xfId="5" applyNumberFormat="1" applyFont="1" applyFill="1" applyBorder="1" applyAlignment="1" applyProtection="1">
      <alignment horizontal="center" vertical="center" wrapText="1"/>
    </xf>
    <xf numFmtId="0" fontId="13" fillId="0" borderId="154" xfId="5" applyNumberFormat="1" applyFont="1" applyFill="1" applyBorder="1" applyAlignment="1" applyProtection="1">
      <alignment horizontal="center" vertical="center" wrapText="1"/>
    </xf>
    <xf numFmtId="0" fontId="13" fillId="0" borderId="156" xfId="5" applyNumberFormat="1" applyFont="1" applyFill="1" applyBorder="1" applyAlignment="1" applyProtection="1">
      <alignment horizontal="center" vertical="center" wrapText="1"/>
    </xf>
    <xf numFmtId="0" fontId="13" fillId="0" borderId="59" xfId="5" applyNumberFormat="1" applyFont="1" applyFill="1" applyBorder="1" applyAlignment="1" applyProtection="1">
      <alignment horizontal="center" vertical="center" wrapText="1"/>
    </xf>
    <xf numFmtId="0" fontId="13" fillId="0" borderId="7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Border="1" applyAlignment="1" applyProtection="1">
      <alignment horizontal="center" vertical="center" wrapText="1"/>
    </xf>
    <xf numFmtId="0" fontId="13" fillId="0" borderId="55" xfId="5" applyNumberFormat="1" applyFont="1" applyFill="1" applyBorder="1" applyAlignment="1" applyProtection="1">
      <alignment horizontal="center" vertical="center" wrapText="1"/>
    </xf>
    <xf numFmtId="0" fontId="13" fillId="0" borderId="57" xfId="5" applyNumberFormat="1" applyFont="1" applyFill="1" applyBorder="1" applyAlignment="1" applyProtection="1">
      <alignment horizontal="center" vertical="center" wrapText="1"/>
    </xf>
    <xf numFmtId="0" fontId="13" fillId="0" borderId="58" xfId="5" applyNumberFormat="1" applyFont="1" applyFill="1" applyBorder="1" applyAlignment="1" applyProtection="1">
      <alignment horizontal="center" vertical="center" wrapText="1"/>
    </xf>
    <xf numFmtId="0" fontId="13" fillId="0" borderId="75" xfId="5" applyNumberFormat="1" applyFont="1" applyFill="1" applyBorder="1" applyAlignment="1" applyProtection="1">
      <alignment horizontal="center" vertical="center" wrapText="1"/>
    </xf>
    <xf numFmtId="0" fontId="13" fillId="0" borderId="69" xfId="5" applyNumberFormat="1" applyFont="1" applyFill="1" applyBorder="1" applyAlignment="1" applyProtection="1">
      <alignment horizontal="center" vertical="center" wrapText="1"/>
    </xf>
    <xf numFmtId="0" fontId="13" fillId="0" borderId="54" xfId="5" applyNumberFormat="1" applyFont="1" applyFill="1" applyBorder="1" applyAlignment="1" applyProtection="1">
      <alignment horizontal="center" vertical="center" wrapText="1"/>
    </xf>
    <xf numFmtId="0" fontId="13" fillId="0" borderId="72" xfId="5" applyNumberFormat="1" applyFont="1" applyFill="1" applyBorder="1" applyAlignment="1" applyProtection="1">
      <alignment horizontal="center" vertical="center" wrapText="1"/>
    </xf>
    <xf numFmtId="0" fontId="13" fillId="0" borderId="56" xfId="5" applyNumberFormat="1" applyFont="1" applyFill="1" applyBorder="1" applyAlignment="1" applyProtection="1">
      <alignment horizontal="center" vertical="center" wrapText="1"/>
    </xf>
    <xf numFmtId="0" fontId="13" fillId="0" borderId="121" xfId="5" applyNumberFormat="1" applyFont="1" applyFill="1" applyBorder="1" applyAlignment="1" applyProtection="1">
      <alignment horizontal="center" vertical="center" wrapText="1"/>
    </xf>
    <xf numFmtId="0" fontId="16" fillId="0" borderId="67" xfId="5" applyNumberFormat="1" applyFont="1" applyFill="1" applyBorder="1" applyAlignment="1" applyProtection="1">
      <alignment horizontal="left" vertical="center" wrapText="1"/>
    </xf>
    <xf numFmtId="0" fontId="16" fillId="0" borderId="0" xfId="5" applyNumberFormat="1" applyFont="1" applyFill="1" applyBorder="1" applyAlignment="1" applyProtection="1">
      <alignment horizontal="left" vertical="center" wrapText="1"/>
    </xf>
    <xf numFmtId="0" fontId="16" fillId="0" borderId="72" xfId="5" applyNumberFormat="1" applyFont="1" applyFill="1" applyBorder="1" applyAlignment="1" applyProtection="1">
      <alignment horizontal="left" vertical="center" wrapText="1"/>
    </xf>
    <xf numFmtId="0" fontId="16" fillId="0" borderId="66" xfId="5" applyNumberFormat="1" applyFont="1" applyFill="1" applyBorder="1" applyAlignment="1" applyProtection="1">
      <alignment horizontal="left" vertical="center" wrapText="1"/>
    </xf>
    <xf numFmtId="0" fontId="16" fillId="0" borderId="59" xfId="5" applyNumberFormat="1" applyFont="1" applyFill="1" applyBorder="1" applyAlignment="1" applyProtection="1">
      <alignment horizontal="left" vertical="center" wrapText="1"/>
    </xf>
    <xf numFmtId="0" fontId="16" fillId="0" borderId="69" xfId="5" applyNumberFormat="1" applyFont="1" applyFill="1" applyBorder="1" applyAlignment="1" applyProtection="1">
      <alignment horizontal="left" vertical="center" wrapText="1"/>
    </xf>
    <xf numFmtId="0" fontId="84" fillId="0" borderId="66" xfId="5" applyNumberFormat="1" applyFont="1" applyFill="1" applyBorder="1" applyAlignment="1" applyProtection="1">
      <alignment horizontal="center" vertical="center" wrapText="1"/>
    </xf>
    <xf numFmtId="0" fontId="84" fillId="0" borderId="59" xfId="5" applyNumberFormat="1" applyFont="1" applyFill="1" applyBorder="1" applyAlignment="1" applyProtection="1">
      <alignment horizontal="center" vertical="center" wrapText="1"/>
    </xf>
    <xf numFmtId="0" fontId="84" fillId="0" borderId="69" xfId="5" applyNumberFormat="1" applyFont="1" applyFill="1" applyBorder="1" applyAlignment="1" applyProtection="1">
      <alignment horizontal="center" vertical="center" wrapText="1"/>
    </xf>
    <xf numFmtId="0" fontId="84" fillId="0" borderId="67" xfId="5" applyNumberFormat="1" applyFont="1" applyFill="1" applyBorder="1" applyAlignment="1" applyProtection="1">
      <alignment horizontal="center" vertical="center" wrapText="1"/>
    </xf>
    <xf numFmtId="0" fontId="84" fillId="0" borderId="0" xfId="5" applyNumberFormat="1" applyFont="1" applyFill="1" applyBorder="1" applyAlignment="1" applyProtection="1">
      <alignment horizontal="center" vertical="center" wrapText="1"/>
    </xf>
    <xf numFmtId="0" fontId="84" fillId="0" borderId="72" xfId="5" applyNumberFormat="1" applyFont="1" applyFill="1" applyBorder="1" applyAlignment="1" applyProtection="1">
      <alignment horizontal="center" vertical="center" wrapText="1"/>
    </xf>
    <xf numFmtId="0" fontId="84" fillId="0" borderId="137" xfId="5" applyNumberFormat="1" applyFont="1" applyFill="1" applyBorder="1" applyAlignment="1" applyProtection="1">
      <alignment horizontal="center" vertical="center" wrapText="1"/>
    </xf>
    <xf numFmtId="0" fontId="84" fillId="0" borderId="57" xfId="5" applyNumberFormat="1" applyFont="1" applyFill="1" applyBorder="1" applyAlignment="1" applyProtection="1">
      <alignment horizontal="center" vertical="center" wrapText="1"/>
    </xf>
    <xf numFmtId="0" fontId="84" fillId="0" borderId="121" xfId="5" applyNumberFormat="1" applyFont="1" applyFill="1" applyBorder="1" applyAlignment="1" applyProtection="1">
      <alignment horizontal="center" vertical="center" wrapText="1"/>
    </xf>
    <xf numFmtId="0" fontId="13" fillId="0" borderId="66" xfId="5" applyNumberFormat="1" applyFont="1" applyFill="1" applyBorder="1" applyAlignment="1" applyProtection="1">
      <alignment horizontal="center" vertical="center" wrapText="1"/>
    </xf>
    <xf numFmtId="0" fontId="13" fillId="0" borderId="67" xfId="5" applyNumberFormat="1" applyFont="1" applyFill="1" applyBorder="1" applyAlignment="1" applyProtection="1">
      <alignment horizontal="center" vertical="center" wrapText="1"/>
    </xf>
    <xf numFmtId="0" fontId="13" fillId="0" borderId="137" xfId="5" applyNumberFormat="1" applyFont="1" applyFill="1" applyBorder="1" applyAlignment="1" applyProtection="1">
      <alignment horizontal="center" vertical="center" wrapText="1"/>
    </xf>
    <xf numFmtId="0" fontId="1" fillId="0" borderId="153" xfId="5" applyNumberFormat="1" applyFont="1" applyFill="1" applyBorder="1" applyAlignment="1" applyProtection="1">
      <alignment horizontal="center" vertical="center"/>
    </xf>
    <xf numFmtId="0" fontId="1" fillId="0" borderId="88" xfId="5" applyNumberFormat="1" applyFont="1" applyFill="1" applyBorder="1" applyAlignment="1" applyProtection="1">
      <alignment horizontal="center" vertical="center"/>
    </xf>
    <xf numFmtId="0" fontId="1" fillId="0" borderId="109" xfId="5" applyNumberFormat="1" applyFont="1" applyFill="1" applyBorder="1" applyAlignment="1" applyProtection="1">
      <alignment horizontal="center" vertical="center"/>
    </xf>
    <xf numFmtId="0" fontId="37" fillId="0" borderId="154" xfId="5" applyNumberFormat="1" applyFont="1" applyFill="1" applyBorder="1" applyAlignment="1" applyProtection="1">
      <alignment horizontal="center" vertical="center"/>
    </xf>
    <xf numFmtId="0" fontId="37" fillId="0" borderId="88" xfId="5" applyNumberFormat="1" applyFont="1" applyFill="1" applyBorder="1" applyAlignment="1" applyProtection="1">
      <alignment horizontal="center" vertical="center"/>
    </xf>
    <xf numFmtId="0" fontId="37" fillId="0" borderId="156" xfId="5" applyNumberFormat="1" applyFont="1" applyFill="1" applyBorder="1" applyAlignment="1" applyProtection="1">
      <alignment horizontal="center" vertical="center"/>
    </xf>
    <xf numFmtId="0" fontId="1" fillId="0" borderId="90" xfId="5" applyNumberFormat="1" applyFont="1" applyFill="1" applyBorder="1" applyAlignment="1" applyProtection="1">
      <alignment horizontal="center" vertical="center"/>
    </xf>
    <xf numFmtId="0" fontId="1" fillId="0" borderId="97" xfId="5" applyNumberFormat="1" applyFont="1" applyFill="1" applyBorder="1" applyAlignment="1" applyProtection="1">
      <alignment horizontal="center" vertical="center"/>
    </xf>
    <xf numFmtId="0" fontId="1" fillId="0" borderId="91" xfId="5" applyNumberFormat="1" applyFont="1" applyFill="1" applyBorder="1" applyAlignment="1" applyProtection="1">
      <alignment horizontal="center" vertical="center"/>
    </xf>
    <xf numFmtId="0" fontId="1" fillId="0" borderId="92" xfId="5" applyNumberFormat="1" applyFont="1" applyFill="1" applyBorder="1" applyAlignment="1" applyProtection="1">
      <alignment horizontal="center" vertical="center"/>
    </xf>
    <xf numFmtId="0" fontId="10" fillId="0" borderId="88" xfId="5" applyNumberFormat="1" applyFont="1" applyFill="1" applyBorder="1" applyAlignment="1" applyProtection="1">
      <alignment horizontal="left" vertical="center" wrapText="1"/>
    </xf>
    <xf numFmtId="0" fontId="10" fillId="0" borderId="109" xfId="5" applyNumberFormat="1" applyFont="1" applyFill="1" applyBorder="1" applyAlignment="1" applyProtection="1">
      <alignment horizontal="left" vertical="center" wrapText="1"/>
    </xf>
    <xf numFmtId="0" fontId="1" fillId="0" borderId="154" xfId="5" applyNumberFormat="1" applyFont="1" applyFill="1" applyBorder="1" applyAlignment="1" applyProtection="1">
      <alignment horizontal="center" vertical="center"/>
    </xf>
    <xf numFmtId="0" fontId="10" fillId="0" borderId="89" xfId="5" applyNumberFormat="1" applyFont="1" applyFill="1" applyBorder="1" applyAlignment="1" applyProtection="1">
      <alignment horizontal="center" vertical="center"/>
    </xf>
    <xf numFmtId="0" fontId="10" fillId="0" borderId="90" xfId="5" applyNumberFormat="1" applyFont="1" applyFill="1" applyBorder="1" applyAlignment="1" applyProtection="1">
      <alignment horizontal="center" vertical="center"/>
    </xf>
    <xf numFmtId="0" fontId="10" fillId="0" borderId="92" xfId="5" applyNumberFormat="1" applyFont="1" applyFill="1" applyBorder="1" applyAlignment="1" applyProtection="1">
      <alignment horizontal="center" vertical="center"/>
    </xf>
    <xf numFmtId="0" fontId="1" fillId="0" borderId="156" xfId="5" applyNumberFormat="1" applyFont="1" applyFill="1" applyBorder="1" applyAlignment="1" applyProtection="1">
      <alignment horizontal="center" vertical="center"/>
    </xf>
    <xf numFmtId="0" fontId="1" fillId="0" borderId="89" xfId="5" applyNumberFormat="1" applyFont="1" applyFill="1" applyBorder="1" applyAlignment="1" applyProtection="1">
      <alignment horizontal="center" vertical="center"/>
    </xf>
    <xf numFmtId="0" fontId="15" fillId="36" borderId="153" xfId="5" applyNumberFormat="1" applyFont="1" applyFill="1" applyBorder="1" applyAlignment="1" applyProtection="1">
      <alignment horizontal="center" vertical="center"/>
    </xf>
    <xf numFmtId="0" fontId="15" fillId="36" borderId="88" xfId="5" applyNumberFormat="1" applyFont="1" applyFill="1" applyBorder="1" applyAlignment="1" applyProtection="1">
      <alignment horizontal="center" vertical="center"/>
    </xf>
    <xf numFmtId="0" fontId="15" fillId="36" borderId="109" xfId="5" applyNumberFormat="1" applyFont="1" applyFill="1" applyBorder="1" applyAlignment="1" applyProtection="1">
      <alignment horizontal="center" vertical="center"/>
    </xf>
    <xf numFmtId="0" fontId="15" fillId="36" borderId="154" xfId="5" applyNumberFormat="1" applyFont="1" applyFill="1" applyBorder="1" applyAlignment="1" applyProtection="1">
      <alignment horizontal="center" vertical="center"/>
    </xf>
    <xf numFmtId="0" fontId="15" fillId="36" borderId="156" xfId="5" applyNumberFormat="1" applyFont="1" applyFill="1" applyBorder="1" applyAlignment="1" applyProtection="1">
      <alignment horizontal="center" vertical="center"/>
    </xf>
    <xf numFmtId="0" fontId="10" fillId="0" borderId="153" xfId="5" applyNumberFormat="1" applyFont="1" applyFill="1" applyBorder="1" applyAlignment="1" applyProtection="1">
      <alignment horizontal="center" vertical="center"/>
    </xf>
    <xf numFmtId="0" fontId="10" fillId="0" borderId="88" xfId="5" applyNumberFormat="1" applyFont="1" applyFill="1" applyBorder="1" applyAlignment="1" applyProtection="1">
      <alignment horizontal="center" vertical="center"/>
    </xf>
    <xf numFmtId="0" fontId="10" fillId="0" borderId="156" xfId="5" applyNumberFormat="1" applyFont="1" applyFill="1" applyBorder="1" applyAlignment="1" applyProtection="1">
      <alignment horizontal="center" vertical="center"/>
    </xf>
    <xf numFmtId="0" fontId="3" fillId="36" borderId="88" xfId="5" applyNumberFormat="1" applyFont="1" applyFill="1" applyBorder="1" applyAlignment="1" applyProtection="1">
      <alignment horizontal="left" vertical="center" wrapText="1"/>
    </xf>
    <xf numFmtId="0" fontId="3" fillId="36" borderId="109" xfId="5" applyNumberFormat="1" applyFont="1" applyFill="1" applyBorder="1" applyAlignment="1" applyProtection="1">
      <alignment horizontal="left" vertical="center" wrapText="1"/>
    </xf>
    <xf numFmtId="0" fontId="15" fillId="36" borderId="154" xfId="5" applyNumberFormat="1" applyFont="1" applyFill="1" applyBorder="1" applyAlignment="1" applyProtection="1">
      <alignment horizontal="center"/>
    </xf>
    <xf numFmtId="0" fontId="15" fillId="36" borderId="88" xfId="5" applyNumberFormat="1" applyFont="1" applyFill="1" applyBorder="1" applyAlignment="1" applyProtection="1">
      <alignment horizontal="center"/>
    </xf>
    <xf numFmtId="0" fontId="10" fillId="36" borderId="153" xfId="5" applyNumberFormat="1" applyFont="1" applyFill="1" applyBorder="1" applyAlignment="1" applyProtection="1">
      <alignment horizontal="center" vertical="center"/>
    </xf>
    <xf numFmtId="0" fontId="10" fillId="36" borderId="88" xfId="5" applyNumberFormat="1" applyFont="1" applyFill="1" applyBorder="1" applyAlignment="1" applyProtection="1">
      <alignment horizontal="center" vertical="center"/>
    </xf>
    <xf numFmtId="0" fontId="10" fillId="36" borderId="156" xfId="5" applyNumberFormat="1" applyFont="1" applyFill="1" applyBorder="1" applyAlignment="1" applyProtection="1">
      <alignment horizontal="center" vertical="center"/>
    </xf>
    <xf numFmtId="0" fontId="3" fillId="36" borderId="153" xfId="5" applyNumberFormat="1" applyFont="1" applyFill="1" applyBorder="1" applyAlignment="1" applyProtection="1">
      <alignment horizontal="center" vertical="center"/>
    </xf>
    <xf numFmtId="0" fontId="3" fillId="36" borderId="88" xfId="5" applyNumberFormat="1" applyFont="1" applyFill="1" applyBorder="1" applyAlignment="1" applyProtection="1">
      <alignment horizontal="center" vertical="center"/>
    </xf>
    <xf numFmtId="0" fontId="3" fillId="36" borderId="156" xfId="5" applyNumberFormat="1" applyFont="1" applyFill="1" applyBorder="1" applyAlignment="1" applyProtection="1">
      <alignment horizontal="center" vertical="center"/>
    </xf>
    <xf numFmtId="1" fontId="15" fillId="36" borderId="153" xfId="5" applyNumberFormat="1" applyFont="1" applyFill="1" applyBorder="1" applyAlignment="1" applyProtection="1">
      <alignment horizontal="center" vertical="center"/>
    </xf>
    <xf numFmtId="1" fontId="15" fillId="36" borderId="88" xfId="5" applyNumberFormat="1" applyFont="1" applyFill="1" applyBorder="1" applyAlignment="1" applyProtection="1">
      <alignment horizontal="center" vertical="center"/>
    </xf>
    <xf numFmtId="1" fontId="15" fillId="36" borderId="156" xfId="5" applyNumberFormat="1" applyFont="1" applyFill="1" applyBorder="1" applyAlignment="1" applyProtection="1">
      <alignment horizontal="center" vertical="center"/>
    </xf>
    <xf numFmtId="0" fontId="5" fillId="36" borderId="88" xfId="5" applyNumberFormat="1" applyFont="1" applyFill="1" applyBorder="1" applyAlignment="1" applyProtection="1">
      <alignment horizontal="center" vertical="center"/>
    </xf>
    <xf numFmtId="0" fontId="5" fillId="36" borderId="109" xfId="5" applyNumberFormat="1" applyFont="1" applyFill="1" applyBorder="1" applyAlignment="1" applyProtection="1">
      <alignment horizontal="center" vertical="center"/>
    </xf>
    <xf numFmtId="0" fontId="12" fillId="36" borderId="154" xfId="5" applyNumberFormat="1" applyFont="1" applyFill="1" applyBorder="1" applyAlignment="1" applyProtection="1">
      <alignment horizontal="center" vertical="center"/>
    </xf>
    <xf numFmtId="0" fontId="12" fillId="36" borderId="88" xfId="5" applyNumberFormat="1" applyFont="1" applyFill="1" applyBorder="1" applyAlignment="1" applyProtection="1">
      <alignment horizontal="center" vertical="center"/>
    </xf>
    <xf numFmtId="0" fontId="12" fillId="36" borderId="156" xfId="5" applyNumberFormat="1" applyFont="1" applyFill="1" applyBorder="1" applyAlignment="1" applyProtection="1">
      <alignment horizontal="center" vertical="center"/>
    </xf>
    <xf numFmtId="0" fontId="5" fillId="36" borderId="153" xfId="5" applyNumberFormat="1" applyFont="1" applyFill="1" applyBorder="1" applyAlignment="1" applyProtection="1">
      <alignment horizontal="center" vertical="center"/>
    </xf>
    <xf numFmtId="0" fontId="5" fillId="36" borderId="154" xfId="5" applyNumberFormat="1" applyFont="1" applyFill="1" applyBorder="1" applyAlignment="1" applyProtection="1">
      <alignment horizontal="center" vertical="center"/>
    </xf>
    <xf numFmtId="0" fontId="5" fillId="36" borderId="156" xfId="5" applyNumberFormat="1" applyFont="1" applyFill="1" applyBorder="1" applyAlignment="1" applyProtection="1">
      <alignment horizontal="center" vertical="center"/>
    </xf>
    <xf numFmtId="0" fontId="15" fillId="36" borderId="57" xfId="5" applyNumberFormat="1" applyFont="1" applyFill="1" applyBorder="1" applyAlignment="1" applyProtection="1">
      <alignment horizontal="center"/>
    </xf>
    <xf numFmtId="0" fontId="15" fillId="36" borderId="58" xfId="5" applyNumberFormat="1" applyFont="1" applyFill="1" applyBorder="1" applyAlignment="1" applyProtection="1">
      <alignment horizontal="center"/>
    </xf>
    <xf numFmtId="0" fontId="15" fillId="36" borderId="56" xfId="5" applyNumberFormat="1" applyFont="1" applyFill="1" applyBorder="1" applyAlignment="1" applyProtection="1">
      <alignment horizontal="center"/>
    </xf>
    <xf numFmtId="0" fontId="15" fillId="36" borderId="137" xfId="5" applyNumberFormat="1" applyFont="1" applyFill="1" applyBorder="1" applyAlignment="1" applyProtection="1">
      <alignment horizontal="center"/>
    </xf>
    <xf numFmtId="0" fontId="15" fillId="36" borderId="121" xfId="5" applyNumberFormat="1" applyFont="1" applyFill="1" applyBorder="1" applyAlignment="1" applyProtection="1">
      <alignment horizontal="center"/>
    </xf>
    <xf numFmtId="0" fontId="15" fillId="36" borderId="56" xfId="5" applyNumberFormat="1" applyFont="1" applyFill="1" applyBorder="1" applyAlignment="1" applyProtection="1">
      <alignment horizontal="center" vertical="center"/>
    </xf>
    <xf numFmtId="0" fontId="15" fillId="36" borderId="57" xfId="5" applyNumberFormat="1" applyFont="1" applyFill="1" applyBorder="1" applyAlignment="1" applyProtection="1">
      <alignment horizontal="center" vertical="center"/>
    </xf>
    <xf numFmtId="0" fontId="3" fillId="36" borderId="154" xfId="5" applyNumberFormat="1" applyFont="1" applyFill="1" applyBorder="1" applyAlignment="1" applyProtection="1">
      <alignment horizontal="left" vertical="center" wrapText="1"/>
    </xf>
    <xf numFmtId="1" fontId="10" fillId="36" borderId="153" xfId="5" applyNumberFormat="1" applyFont="1" applyFill="1" applyBorder="1" applyAlignment="1" applyProtection="1">
      <alignment horizontal="center" vertical="center" wrapText="1"/>
    </xf>
    <xf numFmtId="1" fontId="10" fillId="36" borderId="88" xfId="5" applyNumberFormat="1" applyFont="1" applyFill="1" applyBorder="1" applyAlignment="1" applyProtection="1">
      <alignment horizontal="center" vertical="center" wrapText="1"/>
    </xf>
    <xf numFmtId="1" fontId="10" fillId="36" borderId="156" xfId="5" applyNumberFormat="1" applyFont="1" applyFill="1" applyBorder="1" applyAlignment="1" applyProtection="1">
      <alignment horizontal="center" vertical="center" wrapText="1"/>
    </xf>
    <xf numFmtId="1" fontId="15" fillId="36" borderId="137" xfId="5" applyNumberFormat="1" applyFont="1" applyFill="1" applyBorder="1" applyAlignment="1" applyProtection="1">
      <alignment horizontal="center" vertical="center"/>
    </xf>
    <xf numFmtId="1" fontId="15" fillId="36" borderId="57" xfId="5" applyNumberFormat="1" applyFont="1" applyFill="1" applyBorder="1" applyAlignment="1" applyProtection="1">
      <alignment horizontal="center" vertical="center"/>
    </xf>
    <xf numFmtId="1" fontId="15" fillId="36" borderId="121" xfId="5" applyNumberFormat="1" applyFont="1" applyFill="1" applyBorder="1" applyAlignment="1" applyProtection="1">
      <alignment horizontal="center" vertical="center"/>
    </xf>
    <xf numFmtId="1" fontId="15" fillId="36" borderId="58" xfId="5" applyNumberFormat="1" applyFont="1" applyFill="1" applyBorder="1" applyAlignment="1" applyProtection="1">
      <alignment horizontal="center" vertical="center"/>
    </xf>
    <xf numFmtId="0" fontId="15" fillId="36" borderId="58" xfId="5" applyNumberFormat="1" applyFont="1" applyFill="1" applyBorder="1" applyAlignment="1" applyProtection="1">
      <alignment horizontal="center" vertical="center"/>
    </xf>
    <xf numFmtId="1" fontId="15" fillId="24" borderId="154" xfId="5" applyNumberFormat="1" applyFont="1" applyFill="1" applyBorder="1" applyAlignment="1" applyProtection="1">
      <alignment horizontal="center"/>
    </xf>
    <xf numFmtId="1" fontId="15" fillId="24" borderId="88" xfId="5" applyNumberFormat="1" applyFont="1" applyFill="1" applyBorder="1" applyAlignment="1" applyProtection="1">
      <alignment horizontal="center"/>
    </xf>
    <xf numFmtId="1" fontId="15" fillId="24" borderId="156" xfId="5" applyNumberFormat="1" applyFont="1" applyFill="1" applyBorder="1" applyAlignment="1" applyProtection="1">
      <alignment horizontal="center"/>
    </xf>
    <xf numFmtId="1" fontId="15" fillId="24" borderId="153" xfId="5" applyNumberFormat="1" applyFont="1" applyFill="1" applyBorder="1" applyAlignment="1" applyProtection="1">
      <alignment horizontal="center"/>
    </xf>
    <xf numFmtId="1" fontId="15" fillId="24" borderId="89" xfId="5" applyNumberFormat="1" applyFont="1" applyFill="1" applyBorder="1" applyAlignment="1" applyProtection="1">
      <alignment horizontal="center" vertical="center"/>
    </xf>
    <xf numFmtId="1" fontId="15" fillId="24" borderId="90" xfId="5" applyNumberFormat="1" applyFont="1" applyFill="1" applyBorder="1" applyAlignment="1" applyProtection="1">
      <alignment horizontal="center" vertical="center"/>
    </xf>
    <xf numFmtId="1" fontId="15" fillId="24" borderId="137" xfId="5" applyNumberFormat="1" applyFont="1" applyFill="1" applyBorder="1" applyAlignment="1" applyProtection="1">
      <alignment horizontal="center" vertical="center"/>
    </xf>
    <xf numFmtId="1" fontId="15" fillId="24" borderId="57" xfId="5" applyNumberFormat="1" applyFont="1" applyFill="1" applyBorder="1" applyAlignment="1" applyProtection="1">
      <alignment horizontal="center" vertical="center"/>
    </xf>
    <xf numFmtId="1" fontId="15" fillId="24" borderId="91" xfId="5" applyNumberFormat="1" applyFont="1" applyFill="1" applyBorder="1" applyAlignment="1" applyProtection="1">
      <alignment horizontal="center" vertical="center"/>
    </xf>
    <xf numFmtId="1" fontId="15" fillId="24" borderId="56" xfId="5" applyNumberFormat="1" applyFont="1" applyFill="1" applyBorder="1" applyAlignment="1" applyProtection="1">
      <alignment horizontal="center" vertical="center"/>
    </xf>
    <xf numFmtId="0" fontId="15" fillId="24" borderId="90" xfId="5" applyNumberFormat="1" applyFont="1" applyFill="1" applyBorder="1" applyAlignment="1" applyProtection="1">
      <alignment horizontal="center" vertical="center"/>
    </xf>
    <xf numFmtId="0" fontId="15" fillId="24" borderId="92" xfId="5" applyNumberFormat="1" applyFont="1" applyFill="1" applyBorder="1" applyAlignment="1" applyProtection="1">
      <alignment horizontal="center" vertical="center"/>
    </xf>
    <xf numFmtId="0" fontId="15" fillId="24" borderId="56" xfId="5" applyNumberFormat="1" applyFont="1" applyFill="1" applyBorder="1" applyAlignment="1" applyProtection="1">
      <alignment horizontal="center" vertical="center"/>
    </xf>
    <xf numFmtId="0" fontId="15" fillId="24" borderId="57" xfId="5" applyNumberFormat="1" applyFont="1" applyFill="1" applyBorder="1" applyAlignment="1" applyProtection="1">
      <alignment horizontal="center" vertical="center"/>
    </xf>
    <xf numFmtId="0" fontId="15" fillId="24" borderId="121" xfId="5" applyNumberFormat="1" applyFont="1" applyFill="1" applyBorder="1" applyAlignment="1" applyProtection="1">
      <alignment horizontal="center" vertical="center"/>
    </xf>
    <xf numFmtId="1" fontId="15" fillId="23" borderId="154" xfId="5" applyNumberFormat="1" applyFont="1" applyFill="1" applyBorder="1" applyAlignment="1" applyProtection="1">
      <alignment horizontal="center"/>
    </xf>
    <xf numFmtId="1" fontId="15" fillId="23" borderId="88" xfId="5" applyNumberFormat="1" applyFont="1" applyFill="1" applyBorder="1" applyAlignment="1" applyProtection="1">
      <alignment horizontal="center"/>
    </xf>
    <xf numFmtId="1" fontId="15" fillId="23" borderId="156" xfId="5" applyNumberFormat="1" applyFont="1" applyFill="1" applyBorder="1" applyAlignment="1" applyProtection="1">
      <alignment horizontal="center"/>
    </xf>
    <xf numFmtId="1" fontId="15" fillId="23" borderId="153" xfId="5" applyNumberFormat="1" applyFont="1" applyFill="1" applyBorder="1" applyAlignment="1" applyProtection="1">
      <alignment horizontal="center"/>
    </xf>
    <xf numFmtId="0" fontId="16" fillId="24" borderId="89" xfId="5" applyNumberFormat="1" applyFont="1" applyFill="1" applyBorder="1" applyAlignment="1" applyProtection="1">
      <alignment horizontal="left" vertical="center" wrapText="1"/>
    </xf>
    <xf numFmtId="0" fontId="16" fillId="24" borderId="90" xfId="5" applyNumberFormat="1" applyFont="1" applyFill="1" applyBorder="1" applyAlignment="1" applyProtection="1">
      <alignment horizontal="left" vertical="center" wrapText="1"/>
    </xf>
    <xf numFmtId="0" fontId="16" fillId="24" borderId="97" xfId="5" applyNumberFormat="1" applyFont="1" applyFill="1" applyBorder="1" applyAlignment="1" applyProtection="1">
      <alignment horizontal="left" vertical="center" wrapText="1"/>
    </xf>
    <xf numFmtId="0" fontId="16" fillId="24" borderId="137" xfId="5" applyNumberFormat="1" applyFont="1" applyFill="1" applyBorder="1" applyAlignment="1" applyProtection="1">
      <alignment horizontal="left" vertical="center" wrapText="1"/>
    </xf>
    <xf numFmtId="0" fontId="16" fillId="24" borderId="57" xfId="5" applyNumberFormat="1" applyFont="1" applyFill="1" applyBorder="1" applyAlignment="1" applyProtection="1">
      <alignment horizontal="left" vertical="center" wrapText="1"/>
    </xf>
    <xf numFmtId="0" fontId="16" fillId="24" borderId="58" xfId="5" applyNumberFormat="1" applyFont="1" applyFill="1" applyBorder="1" applyAlignment="1" applyProtection="1">
      <alignment horizontal="left" vertical="center" wrapText="1"/>
    </xf>
    <xf numFmtId="0" fontId="15" fillId="24" borderId="91" xfId="5" applyNumberFormat="1" applyFont="1" applyFill="1" applyBorder="1" applyAlignment="1" applyProtection="1">
      <alignment horizontal="center" vertical="center"/>
    </xf>
    <xf numFmtId="1" fontId="15" fillId="24" borderId="92" xfId="5" applyNumberFormat="1" applyFont="1" applyFill="1" applyBorder="1" applyAlignment="1" applyProtection="1">
      <alignment horizontal="center" vertical="center"/>
    </xf>
    <xf numFmtId="1" fontId="15" fillId="24" borderId="121" xfId="5" applyNumberFormat="1" applyFont="1" applyFill="1" applyBorder="1" applyAlignment="1" applyProtection="1">
      <alignment horizontal="center" vertical="center"/>
    </xf>
    <xf numFmtId="0" fontId="16" fillId="23" borderId="137" xfId="5" applyNumberFormat="1" applyFont="1" applyFill="1" applyBorder="1" applyAlignment="1" applyProtection="1">
      <alignment horizontal="left" vertical="center" wrapText="1"/>
    </xf>
    <xf numFmtId="0" fontId="16" fillId="23" borderId="57" xfId="5" applyNumberFormat="1" applyFont="1" applyFill="1" applyBorder="1" applyAlignment="1" applyProtection="1">
      <alignment horizontal="left" vertical="center" wrapText="1"/>
    </xf>
    <xf numFmtId="0" fontId="16" fillId="23" borderId="58" xfId="5" applyNumberFormat="1" applyFont="1" applyFill="1" applyBorder="1" applyAlignment="1" applyProtection="1">
      <alignment horizontal="left" vertical="center" wrapText="1"/>
    </xf>
    <xf numFmtId="0" fontId="15" fillId="23" borderId="91" xfId="5" applyNumberFormat="1" applyFont="1" applyFill="1" applyBorder="1" applyAlignment="1" applyProtection="1">
      <alignment horizontal="center" vertical="center"/>
    </xf>
    <xf numFmtId="0" fontId="15" fillId="23" borderId="90" xfId="5" applyNumberFormat="1" applyFont="1" applyFill="1" applyBorder="1" applyAlignment="1" applyProtection="1">
      <alignment horizontal="center" vertical="center"/>
    </xf>
    <xf numFmtId="0" fontId="15" fillId="23" borderId="56" xfId="5" applyNumberFormat="1" applyFont="1" applyFill="1" applyBorder="1" applyAlignment="1" applyProtection="1">
      <alignment horizontal="center" vertical="center"/>
    </xf>
    <xf numFmtId="0" fontId="15" fillId="23" borderId="57" xfId="5" applyNumberFormat="1" applyFont="1" applyFill="1" applyBorder="1" applyAlignment="1" applyProtection="1">
      <alignment horizontal="center" vertical="center"/>
    </xf>
    <xf numFmtId="1" fontId="15" fillId="23" borderId="89" xfId="5" applyNumberFormat="1" applyFont="1" applyFill="1" applyBorder="1" applyAlignment="1" applyProtection="1">
      <alignment horizontal="center" vertical="center"/>
    </xf>
    <xf numFmtId="1" fontId="15" fillId="23" borderId="90" xfId="5" applyNumberFormat="1" applyFont="1" applyFill="1" applyBorder="1" applyAlignment="1" applyProtection="1">
      <alignment horizontal="center" vertical="center"/>
    </xf>
    <xf numFmtId="1" fontId="15" fillId="23" borderId="92" xfId="5" applyNumberFormat="1" applyFont="1" applyFill="1" applyBorder="1" applyAlignment="1" applyProtection="1">
      <alignment horizontal="center" vertical="center"/>
    </xf>
    <xf numFmtId="1" fontId="15" fillId="23" borderId="137" xfId="5" applyNumberFormat="1" applyFont="1" applyFill="1" applyBorder="1" applyAlignment="1" applyProtection="1">
      <alignment horizontal="center" vertical="center"/>
    </xf>
    <xf numFmtId="1" fontId="15" fillId="23" borderId="57" xfId="5" applyNumberFormat="1" applyFont="1" applyFill="1" applyBorder="1" applyAlignment="1" applyProtection="1">
      <alignment horizontal="center" vertical="center"/>
    </xf>
    <xf numFmtId="1" fontId="15" fillId="23" borderId="121" xfId="5" applyNumberFormat="1" applyFont="1" applyFill="1" applyBorder="1" applyAlignment="1" applyProtection="1">
      <alignment horizontal="center" vertical="center"/>
    </xf>
    <xf numFmtId="1" fontId="15" fillId="23" borderId="91" xfId="5" applyNumberFormat="1" applyFont="1" applyFill="1" applyBorder="1" applyAlignment="1" applyProtection="1">
      <alignment horizontal="center" vertical="center"/>
    </xf>
    <xf numFmtId="1" fontId="15" fillId="23" borderId="56" xfId="5" applyNumberFormat="1" applyFont="1" applyFill="1" applyBorder="1" applyAlignment="1" applyProtection="1">
      <alignment horizontal="center" vertical="center"/>
    </xf>
    <xf numFmtId="1" fontId="15" fillId="23" borderId="182" xfId="5" applyNumberFormat="1" applyFont="1" applyFill="1" applyBorder="1" applyAlignment="1" applyProtection="1">
      <alignment horizontal="center" vertical="center"/>
    </xf>
    <xf numFmtId="0" fontId="15" fillId="23" borderId="167" xfId="5" applyNumberFormat="1" applyFont="1" applyFill="1" applyBorder="1" applyAlignment="1" applyProtection="1">
      <alignment horizontal="center" vertical="center"/>
    </xf>
    <xf numFmtId="0" fontId="15" fillId="23" borderId="183" xfId="5" applyNumberFormat="1" applyFont="1" applyFill="1" applyBorder="1" applyAlignment="1" applyProtection="1">
      <alignment horizontal="center" vertical="center"/>
    </xf>
    <xf numFmtId="0" fontId="15" fillId="23" borderId="121" xfId="5" applyNumberFormat="1" applyFont="1" applyFill="1" applyBorder="1" applyAlignment="1" applyProtection="1">
      <alignment horizontal="center" vertical="center"/>
    </xf>
    <xf numFmtId="0" fontId="14" fillId="19" borderId="128" xfId="5" applyNumberFormat="1" applyFont="1" applyFill="1" applyBorder="1" applyAlignment="1" applyProtection="1">
      <alignment horizontal="center" vertical="center"/>
    </xf>
    <xf numFmtId="0" fontId="14" fillId="19" borderId="52" xfId="5" applyNumberFormat="1" applyFont="1" applyFill="1" applyBorder="1" applyAlignment="1" applyProtection="1">
      <alignment horizontal="center" vertical="center"/>
    </xf>
    <xf numFmtId="0" fontId="14" fillId="19" borderId="130" xfId="5" applyNumberFormat="1" applyFont="1" applyFill="1" applyBorder="1" applyAlignment="1" applyProtection="1">
      <alignment horizontal="center" vertical="center"/>
    </xf>
    <xf numFmtId="0" fontId="1" fillId="19" borderId="128" xfId="5" applyNumberFormat="1" applyFont="1" applyFill="1" applyBorder="1" applyAlignment="1" applyProtection="1">
      <alignment horizontal="center" vertical="center"/>
    </xf>
    <xf numFmtId="0" fontId="1" fillId="19" borderId="52" xfId="5" applyNumberFormat="1" applyFont="1" applyFill="1" applyBorder="1" applyAlignment="1" applyProtection="1">
      <alignment horizontal="center" vertical="center"/>
    </xf>
    <xf numFmtId="0" fontId="1" fillId="19" borderId="130" xfId="5" applyNumberFormat="1" applyFont="1" applyFill="1" applyBorder="1" applyAlignment="1" applyProtection="1">
      <alignment horizontal="center" vertical="center"/>
    </xf>
    <xf numFmtId="0" fontId="14" fillId="0" borderId="154" xfId="5" applyNumberFormat="1" applyFont="1" applyFill="1" applyBorder="1" applyAlignment="1" applyProtection="1">
      <alignment horizontal="center" vertical="center"/>
    </xf>
    <xf numFmtId="0" fontId="14" fillId="0" borderId="88" xfId="5" applyNumberFormat="1" applyFont="1" applyFill="1" applyBorder="1" applyAlignment="1" applyProtection="1">
      <alignment horizontal="center" vertical="center"/>
    </xf>
    <xf numFmtId="0" fontId="14" fillId="0" borderId="156" xfId="5" applyNumberFormat="1" applyFont="1" applyFill="1" applyBorder="1" applyAlignment="1" applyProtection="1">
      <alignment horizontal="center" vertical="center"/>
    </xf>
    <xf numFmtId="0" fontId="14" fillId="19" borderId="128" xfId="5" applyNumberFormat="1" applyFont="1" applyFill="1" applyBorder="1" applyAlignment="1" applyProtection="1">
      <alignment horizontal="left" vertical="distributed" wrapText="1"/>
    </xf>
    <xf numFmtId="0" fontId="14" fillId="19" borderId="52" xfId="5" applyNumberFormat="1" applyFont="1" applyFill="1" applyBorder="1" applyAlignment="1" applyProtection="1">
      <alignment horizontal="left" vertical="distributed" wrapText="1"/>
    </xf>
    <xf numFmtId="0" fontId="14" fillId="19" borderId="129" xfId="5" applyNumberFormat="1" applyFont="1" applyFill="1" applyBorder="1" applyAlignment="1" applyProtection="1">
      <alignment horizontal="left" vertical="distributed" wrapText="1"/>
    </xf>
    <xf numFmtId="1" fontId="1" fillId="19" borderId="131" xfId="5" applyNumberFormat="1" applyFont="1" applyFill="1" applyBorder="1" applyAlignment="1" applyProtection="1">
      <alignment horizontal="center" vertical="center"/>
    </xf>
    <xf numFmtId="1" fontId="1" fillId="19" borderId="52" xfId="5" applyNumberFormat="1" applyFont="1" applyFill="1" applyBorder="1" applyAlignment="1" applyProtection="1">
      <alignment horizontal="center" vertical="center"/>
    </xf>
    <xf numFmtId="1" fontId="1" fillId="19" borderId="130" xfId="5" applyNumberFormat="1" applyFont="1" applyFill="1" applyBorder="1" applyAlignment="1" applyProtection="1">
      <alignment horizontal="center" vertical="center"/>
    </xf>
    <xf numFmtId="0" fontId="1" fillId="19" borderId="131" xfId="5" applyNumberFormat="1" applyFont="1" applyFill="1" applyBorder="1" applyAlignment="1" applyProtection="1">
      <alignment horizontal="center" vertical="center"/>
    </xf>
    <xf numFmtId="0" fontId="1" fillId="19" borderId="129" xfId="5" applyNumberFormat="1" applyFont="1" applyFill="1" applyBorder="1" applyAlignment="1" applyProtection="1">
      <alignment horizontal="center" vertical="center"/>
    </xf>
    <xf numFmtId="0" fontId="76" fillId="0" borderId="154" xfId="5" applyFont="1" applyBorder="1" applyAlignment="1">
      <alignment horizontal="center" vertical="center"/>
    </xf>
    <xf numFmtId="0" fontId="76" fillId="0" borderId="88" xfId="5" applyFont="1" applyBorder="1" applyAlignment="1">
      <alignment horizontal="center" vertical="center"/>
    </xf>
    <xf numFmtId="0" fontId="76" fillId="0" borderId="156" xfId="5" applyFont="1" applyBorder="1" applyAlignment="1">
      <alignment horizontal="center" vertical="center"/>
    </xf>
    <xf numFmtId="0" fontId="14" fillId="0" borderId="109" xfId="5" applyFont="1" applyBorder="1" applyAlignment="1">
      <alignment horizontal="center" vertical="center"/>
    </xf>
    <xf numFmtId="0" fontId="14" fillId="0" borderId="151" xfId="5" applyFont="1" applyBorder="1" applyAlignment="1">
      <alignment horizontal="center" vertical="center"/>
    </xf>
    <xf numFmtId="0" fontId="14" fillId="0" borderId="154" xfId="5" applyFont="1" applyBorder="1" applyAlignment="1">
      <alignment horizontal="center" vertical="center"/>
    </xf>
    <xf numFmtId="0" fontId="14" fillId="0" borderId="88" xfId="5" applyFont="1" applyBorder="1" applyAlignment="1">
      <alignment horizontal="center" vertical="center"/>
    </xf>
    <xf numFmtId="0" fontId="14" fillId="0" borderId="154" xfId="5" applyFont="1" applyFill="1" applyBorder="1" applyAlignment="1">
      <alignment horizontal="left" vertical="center" wrapText="1"/>
    </xf>
    <xf numFmtId="0" fontId="14" fillId="0" borderId="88" xfId="5" applyFont="1" applyFill="1" applyBorder="1" applyAlignment="1">
      <alignment horizontal="left" vertical="center" wrapText="1"/>
    </xf>
    <xf numFmtId="0" fontId="14" fillId="0" borderId="109" xfId="5" applyFont="1" applyFill="1" applyBorder="1" applyAlignment="1">
      <alignment horizontal="left" vertical="center" wrapText="1"/>
    </xf>
    <xf numFmtId="1" fontId="1" fillId="0" borderId="153" xfId="5" applyNumberFormat="1" applyFont="1" applyFill="1" applyBorder="1" applyAlignment="1" applyProtection="1">
      <alignment horizontal="center" vertical="center"/>
    </xf>
    <xf numFmtId="1" fontId="1" fillId="0" borderId="88" xfId="5" applyNumberFormat="1" applyFont="1" applyFill="1" applyBorder="1" applyAlignment="1" applyProtection="1">
      <alignment horizontal="center" vertical="center"/>
    </xf>
    <xf numFmtId="1" fontId="1" fillId="0" borderId="156" xfId="5" applyNumberFormat="1" applyFont="1" applyFill="1" applyBorder="1" applyAlignment="1" applyProtection="1">
      <alignment horizontal="center" vertical="center"/>
    </xf>
    <xf numFmtId="0" fontId="1" fillId="16" borderId="153" xfId="5" applyNumberFormat="1" applyFont="1" applyFill="1" applyBorder="1" applyAlignment="1" applyProtection="1">
      <alignment horizontal="center" vertical="center"/>
    </xf>
    <xf numFmtId="0" fontId="1" fillId="16" borderId="88" xfId="5" applyNumberFormat="1" applyFont="1" applyFill="1" applyBorder="1" applyAlignment="1" applyProtection="1">
      <alignment horizontal="center" vertical="center"/>
    </xf>
    <xf numFmtId="0" fontId="1" fillId="16" borderId="156" xfId="5" applyNumberFormat="1" applyFont="1" applyFill="1" applyBorder="1" applyAlignment="1" applyProtection="1">
      <alignment horizontal="center" vertical="center"/>
    </xf>
    <xf numFmtId="1" fontId="14" fillId="0" borderId="153" xfId="5" applyNumberFormat="1" applyFont="1" applyFill="1" applyBorder="1" applyAlignment="1" applyProtection="1">
      <alignment horizontal="center" vertical="center" wrapText="1"/>
    </xf>
    <xf numFmtId="1" fontId="14" fillId="0" borderId="88" xfId="5" applyNumberFormat="1" applyFont="1" applyFill="1" applyBorder="1" applyAlignment="1" applyProtection="1">
      <alignment horizontal="center" vertical="center" wrapText="1"/>
    </xf>
    <xf numFmtId="1" fontId="14" fillId="0" borderId="109" xfId="5" applyNumberFormat="1" applyFont="1" applyFill="1" applyBorder="1" applyAlignment="1" applyProtection="1">
      <alignment horizontal="center" vertical="center" wrapText="1"/>
    </xf>
    <xf numFmtId="1" fontId="1" fillId="0" borderId="154" xfId="5" applyNumberFormat="1" applyFont="1" applyFill="1" applyBorder="1" applyAlignment="1" applyProtection="1">
      <alignment horizontal="center" vertical="center"/>
    </xf>
    <xf numFmtId="1" fontId="1" fillId="0" borderId="109" xfId="5" applyNumberFormat="1" applyFont="1" applyFill="1" applyBorder="1" applyAlignment="1" applyProtection="1">
      <alignment horizontal="center" vertical="center"/>
    </xf>
    <xf numFmtId="0" fontId="14" fillId="0" borderId="88" xfId="5" applyNumberFormat="1" applyFont="1" applyFill="1" applyBorder="1" applyAlignment="1" applyProtection="1">
      <alignment horizontal="center"/>
    </xf>
    <xf numFmtId="0" fontId="14" fillId="0" borderId="156" xfId="5" applyNumberFormat="1" applyFont="1" applyFill="1" applyBorder="1" applyAlignment="1" applyProtection="1">
      <alignment horizontal="center"/>
    </xf>
    <xf numFmtId="0" fontId="24" fillId="0" borderId="149" xfId="5" applyNumberFormat="1" applyFont="1" applyFill="1" applyBorder="1" applyAlignment="1" applyProtection="1">
      <alignment horizontal="center" vertical="distributed" wrapText="1"/>
    </xf>
    <xf numFmtId="0" fontId="24" fillId="0" borderId="150" xfId="5" applyNumberFormat="1" applyFont="1" applyFill="1" applyBorder="1" applyAlignment="1" applyProtection="1">
      <alignment horizontal="center" vertical="distributed" wrapText="1"/>
    </xf>
    <xf numFmtId="0" fontId="14" fillId="0" borderId="164" xfId="5" applyFont="1" applyFill="1" applyBorder="1" applyAlignment="1">
      <alignment horizontal="left" vertical="center" wrapText="1"/>
    </xf>
    <xf numFmtId="0" fontId="14" fillId="0" borderId="165" xfId="5" applyFont="1" applyFill="1" applyBorder="1" applyAlignment="1">
      <alignment horizontal="left" vertical="center" wrapText="1"/>
    </xf>
    <xf numFmtId="0" fontId="14" fillId="0" borderId="166" xfId="5" applyFont="1" applyFill="1" applyBorder="1" applyAlignment="1">
      <alignment horizontal="left" vertical="center" wrapText="1"/>
    </xf>
    <xf numFmtId="1" fontId="13" fillId="25" borderId="88" xfId="5" applyNumberFormat="1" applyFont="1" applyFill="1" applyBorder="1" applyAlignment="1" applyProtection="1">
      <alignment horizontal="center" vertical="center" wrapText="1"/>
    </xf>
    <xf numFmtId="1" fontId="13" fillId="25" borderId="154" xfId="5" applyNumberFormat="1" applyFont="1" applyFill="1" applyBorder="1" applyAlignment="1" applyProtection="1">
      <alignment horizontal="center" vertical="center" wrapText="1"/>
    </xf>
    <xf numFmtId="1" fontId="13" fillId="25" borderId="156" xfId="5" applyNumberFormat="1" applyFont="1" applyFill="1" applyBorder="1" applyAlignment="1" applyProtection="1">
      <alignment horizontal="center" vertical="center" wrapText="1"/>
    </xf>
    <xf numFmtId="1" fontId="22" fillId="21" borderId="158" xfId="5" applyNumberFormat="1" applyFont="1" applyFill="1" applyBorder="1" applyAlignment="1" applyProtection="1">
      <alignment horizontal="center" vertical="center" wrapText="1"/>
    </xf>
    <xf numFmtId="0" fontId="22" fillId="21" borderId="158" xfId="5" applyNumberFormat="1" applyFont="1" applyFill="1" applyBorder="1" applyAlignment="1" applyProtection="1">
      <alignment horizontal="center" vertical="center" wrapText="1"/>
    </xf>
    <xf numFmtId="0" fontId="22" fillId="21" borderId="178" xfId="5" applyNumberFormat="1" applyFont="1" applyFill="1" applyBorder="1" applyAlignment="1" applyProtection="1">
      <alignment horizontal="center" vertical="center" wrapText="1"/>
    </xf>
    <xf numFmtId="0" fontId="13" fillId="25" borderId="154" xfId="5" applyNumberFormat="1" applyFont="1" applyFill="1" applyBorder="1" applyAlignment="1" applyProtection="1">
      <alignment horizontal="center" vertical="center" wrapText="1"/>
    </xf>
    <xf numFmtId="0" fontId="13" fillId="25" borderId="88" xfId="5" applyNumberFormat="1" applyFont="1" applyFill="1" applyBorder="1" applyAlignment="1" applyProtection="1">
      <alignment horizontal="center" vertical="center" wrapText="1"/>
    </xf>
    <xf numFmtId="0" fontId="13" fillId="25" borderId="109" xfId="5" applyNumberFormat="1" applyFont="1" applyFill="1" applyBorder="1" applyAlignment="1" applyProtection="1">
      <alignment horizontal="center" vertical="center" wrapText="1"/>
    </xf>
    <xf numFmtId="1" fontId="13" fillId="25" borderId="153" xfId="5" applyNumberFormat="1" applyFont="1" applyFill="1" applyBorder="1" applyAlignment="1" applyProtection="1">
      <alignment horizontal="center" vertical="center" wrapText="1"/>
    </xf>
    <xf numFmtId="1" fontId="13" fillId="16" borderId="153" xfId="5" applyNumberFormat="1" applyFont="1" applyFill="1" applyBorder="1" applyAlignment="1" applyProtection="1">
      <alignment horizontal="center" vertical="center" wrapText="1"/>
    </xf>
    <xf numFmtId="1" fontId="13" fillId="16" borderId="88" xfId="5" applyNumberFormat="1" applyFont="1" applyFill="1" applyBorder="1" applyAlignment="1" applyProtection="1">
      <alignment horizontal="center" vertical="center" wrapText="1"/>
    </xf>
    <xf numFmtId="1" fontId="13" fillId="16" borderId="156" xfId="5" applyNumberFormat="1" applyFont="1" applyFill="1" applyBorder="1" applyAlignment="1" applyProtection="1">
      <alignment horizontal="center" vertical="center" wrapText="1"/>
    </xf>
    <xf numFmtId="1" fontId="13" fillId="25" borderId="109" xfId="5" applyNumberFormat="1" applyFont="1" applyFill="1" applyBorder="1" applyAlignment="1" applyProtection="1">
      <alignment horizontal="center" vertical="center" wrapText="1"/>
    </xf>
    <xf numFmtId="1" fontId="22" fillId="21" borderId="157" xfId="5" applyNumberFormat="1" applyFont="1" applyFill="1" applyBorder="1" applyAlignment="1" applyProtection="1">
      <alignment horizontal="center" vertical="center" wrapText="1"/>
    </xf>
    <xf numFmtId="0" fontId="22" fillId="21" borderId="135" xfId="5" applyNumberFormat="1" applyFont="1" applyFill="1" applyBorder="1" applyAlignment="1" applyProtection="1">
      <alignment horizontal="center" vertical="center" wrapText="1"/>
    </xf>
    <xf numFmtId="0" fontId="22" fillId="21" borderId="136" xfId="5" applyNumberFormat="1" applyFont="1" applyFill="1" applyBorder="1" applyAlignment="1" applyProtection="1">
      <alignment horizontal="center" vertical="center" wrapText="1"/>
    </xf>
    <xf numFmtId="0" fontId="22" fillId="21" borderId="138" xfId="5" applyNumberFormat="1" applyFont="1" applyFill="1" applyBorder="1" applyAlignment="1" applyProtection="1">
      <alignment horizontal="center" vertical="center" wrapText="1"/>
    </xf>
    <xf numFmtId="1" fontId="22" fillId="21" borderId="159" xfId="5" applyNumberFormat="1" applyFont="1" applyFill="1" applyBorder="1" applyAlignment="1" applyProtection="1">
      <alignment horizontal="center" vertical="center" wrapText="1"/>
    </xf>
    <xf numFmtId="0" fontId="22" fillId="21" borderId="160" xfId="5" applyNumberFormat="1" applyFont="1" applyFill="1" applyBorder="1" applyAlignment="1" applyProtection="1">
      <alignment horizontal="center" vertical="center" wrapText="1"/>
    </xf>
    <xf numFmtId="0" fontId="1" fillId="19" borderId="132" xfId="5" applyNumberFormat="1" applyFont="1" applyFill="1" applyBorder="1" applyAlignment="1" applyProtection="1">
      <alignment horizontal="center" vertical="center"/>
    </xf>
    <xf numFmtId="0" fontId="1" fillId="19" borderId="133" xfId="5" applyNumberFormat="1" applyFont="1" applyFill="1" applyBorder="1" applyAlignment="1" applyProtection="1">
      <alignment horizontal="center" vertical="center"/>
    </xf>
    <xf numFmtId="0" fontId="1" fillId="19" borderId="134" xfId="5" applyNumberFormat="1" applyFont="1" applyFill="1" applyBorder="1" applyAlignment="1" applyProtection="1">
      <alignment horizontal="center" vertical="center"/>
    </xf>
    <xf numFmtId="0" fontId="24" fillId="0" borderId="124" xfId="5" applyNumberFormat="1" applyFont="1" applyFill="1" applyBorder="1" applyAlignment="1" applyProtection="1">
      <alignment horizontal="center" vertical="center"/>
    </xf>
    <xf numFmtId="0" fontId="24" fillId="0" borderId="126" xfId="5" applyNumberFormat="1" applyFont="1" applyFill="1" applyBorder="1" applyAlignment="1" applyProtection="1">
      <alignment horizontal="center" vertical="center"/>
    </xf>
    <xf numFmtId="0" fontId="24" fillId="0" borderId="123" xfId="5" applyNumberFormat="1" applyFont="1" applyFill="1" applyBorder="1" applyAlignment="1" applyProtection="1">
      <alignment horizontal="center" vertical="center"/>
    </xf>
    <xf numFmtId="0" fontId="5" fillId="0" borderId="124" xfId="5" applyNumberFormat="1" applyFont="1" applyFill="1" applyBorder="1" applyAlignment="1" applyProtection="1">
      <alignment horizontal="center" vertical="center"/>
    </xf>
    <xf numFmtId="0" fontId="5" fillId="0" borderId="126" xfId="5" applyNumberFormat="1" applyFont="1" applyFill="1" applyBorder="1" applyAlignment="1" applyProtection="1">
      <alignment horizontal="center" vertical="center"/>
    </xf>
    <xf numFmtId="0" fontId="5" fillId="0" borderId="123" xfId="5" applyNumberFormat="1" applyFont="1" applyFill="1" applyBorder="1" applyAlignment="1" applyProtection="1">
      <alignment horizontal="center" vertical="center"/>
    </xf>
    <xf numFmtId="0" fontId="5" fillId="0" borderId="90" xfId="5" applyNumberFormat="1" applyFont="1" applyFill="1" applyBorder="1" applyAlignment="1" applyProtection="1">
      <alignment horizontal="center" vertical="center"/>
    </xf>
    <xf numFmtId="0" fontId="5" fillId="0" borderId="91" xfId="5" applyNumberFormat="1" applyFont="1" applyFill="1" applyBorder="1" applyAlignment="1" applyProtection="1">
      <alignment horizontal="center" vertical="center"/>
    </xf>
    <xf numFmtId="0" fontId="5" fillId="0" borderId="92" xfId="5" applyNumberFormat="1" applyFont="1" applyFill="1" applyBorder="1" applyAlignment="1" applyProtection="1">
      <alignment horizontal="center" vertical="center"/>
    </xf>
    <xf numFmtId="0" fontId="5" fillId="0" borderId="154" xfId="5" applyNumberFormat="1" applyFont="1" applyFill="1" applyBorder="1" applyAlignment="1" applyProtection="1">
      <alignment horizontal="center" vertical="center"/>
    </xf>
    <xf numFmtId="0" fontId="5" fillId="0" borderId="88" xfId="5" applyNumberFormat="1" applyFont="1" applyFill="1" applyBorder="1" applyAlignment="1" applyProtection="1">
      <alignment horizontal="center" vertical="center"/>
    </xf>
    <xf numFmtId="0" fontId="5" fillId="0" borderId="156" xfId="5" applyNumberFormat="1" applyFont="1" applyFill="1" applyBorder="1" applyAlignment="1" applyProtection="1">
      <alignment horizontal="center" vertical="center"/>
    </xf>
    <xf numFmtId="0" fontId="24" fillId="0" borderId="88" xfId="5" applyNumberFormat="1" applyFont="1" applyFill="1" applyBorder="1" applyAlignment="1" applyProtection="1">
      <alignment horizontal="center" vertical="center"/>
    </xf>
    <xf numFmtId="0" fontId="21" fillId="0" borderId="154" xfId="5" applyNumberFormat="1" applyFont="1" applyFill="1" applyBorder="1" applyAlignment="1" applyProtection="1">
      <alignment horizontal="center"/>
    </xf>
    <xf numFmtId="0" fontId="21" fillId="0" borderId="88" xfId="5" applyNumberFormat="1" applyFont="1" applyFill="1" applyBorder="1" applyAlignment="1" applyProtection="1">
      <alignment horizontal="center"/>
    </xf>
    <xf numFmtId="0" fontId="21" fillId="0" borderId="156" xfId="5" applyNumberFormat="1" applyFont="1" applyFill="1" applyBorder="1" applyAlignment="1" applyProtection="1">
      <alignment horizontal="center"/>
    </xf>
    <xf numFmtId="0" fontId="24" fillId="0" borderId="126" xfId="5" applyNumberFormat="1" applyFont="1" applyFill="1" applyBorder="1" applyAlignment="1" applyProtection="1">
      <alignment horizontal="left" vertical="center"/>
    </xf>
    <xf numFmtId="0" fontId="24" fillId="0" borderId="124" xfId="5" applyNumberFormat="1" applyFont="1" applyFill="1" applyBorder="1" applyAlignment="1" applyProtection="1">
      <alignment horizontal="left" vertical="center"/>
    </xf>
    <xf numFmtId="0" fontId="24" fillId="0" borderId="127" xfId="5" applyNumberFormat="1" applyFont="1" applyFill="1" applyBorder="1" applyAlignment="1" applyProtection="1">
      <alignment horizontal="left" vertical="center"/>
    </xf>
    <xf numFmtId="1" fontId="5" fillId="0" borderId="153" xfId="5" applyNumberFormat="1" applyFont="1" applyFill="1" applyBorder="1" applyAlignment="1" applyProtection="1">
      <alignment horizontal="center" vertical="center"/>
    </xf>
    <xf numFmtId="1" fontId="5" fillId="0" borderId="88" xfId="5" applyNumberFormat="1" applyFont="1" applyFill="1" applyBorder="1" applyAlignment="1" applyProtection="1">
      <alignment horizontal="center" vertical="center"/>
    </xf>
    <xf numFmtId="1" fontId="5" fillId="0" borderId="156" xfId="5" applyNumberFormat="1" applyFont="1" applyFill="1" applyBorder="1" applyAlignment="1" applyProtection="1">
      <alignment horizontal="center" vertical="center"/>
    </xf>
    <xf numFmtId="1" fontId="5" fillId="16" borderId="153" xfId="5" applyNumberFormat="1" applyFont="1" applyFill="1" applyBorder="1" applyAlignment="1" applyProtection="1">
      <alignment horizontal="center" vertical="center"/>
    </xf>
    <xf numFmtId="1" fontId="5" fillId="16" borderId="88" xfId="5" applyNumberFormat="1" applyFont="1" applyFill="1" applyBorder="1" applyAlignment="1" applyProtection="1">
      <alignment horizontal="center" vertical="center"/>
    </xf>
    <xf numFmtId="1" fontId="5" fillId="16" borderId="156" xfId="5" applyNumberFormat="1" applyFont="1" applyFill="1" applyBorder="1" applyAlignment="1" applyProtection="1">
      <alignment horizontal="center" vertical="center"/>
    </xf>
    <xf numFmtId="1" fontId="5" fillId="0" borderId="109" xfId="5" applyNumberFormat="1" applyFont="1" applyFill="1" applyBorder="1" applyAlignment="1" applyProtection="1">
      <alignment horizontal="center" vertical="center"/>
    </xf>
    <xf numFmtId="1" fontId="5" fillId="0" borderId="126" xfId="5" applyNumberFormat="1" applyFont="1" applyFill="1" applyBorder="1" applyAlignment="1" applyProtection="1">
      <alignment horizontal="center" vertical="center"/>
    </xf>
    <xf numFmtId="1" fontId="5" fillId="0" borderId="124" xfId="5" applyNumberFormat="1" applyFont="1" applyFill="1" applyBorder="1" applyAlignment="1" applyProtection="1">
      <alignment horizontal="center" vertical="center"/>
    </xf>
    <xf numFmtId="1" fontId="5" fillId="0" borderId="127" xfId="5" applyNumberFormat="1" applyFont="1" applyFill="1" applyBorder="1" applyAlignment="1" applyProtection="1">
      <alignment horizontal="center" vertical="center"/>
    </xf>
    <xf numFmtId="0" fontId="24" fillId="0" borderId="154" xfId="5" applyNumberFormat="1" applyFont="1" applyFill="1" applyBorder="1" applyAlignment="1" applyProtection="1">
      <alignment horizontal="left" vertical="distributed" wrapText="1"/>
    </xf>
    <xf numFmtId="0" fontId="24" fillId="0" borderId="88" xfId="5" applyNumberFormat="1" applyFont="1" applyFill="1" applyBorder="1" applyAlignment="1" applyProtection="1">
      <alignment horizontal="left" vertical="distributed" wrapText="1"/>
    </xf>
    <xf numFmtId="0" fontId="24" fillId="0" borderId="109" xfId="5" applyNumberFormat="1" applyFont="1" applyFill="1" applyBorder="1" applyAlignment="1" applyProtection="1">
      <alignment horizontal="left" vertical="distributed" wrapText="1"/>
    </xf>
    <xf numFmtId="1" fontId="5" fillId="0" borderId="154" xfId="5" applyNumberFormat="1" applyFont="1" applyFill="1" applyBorder="1" applyAlignment="1" applyProtection="1">
      <alignment horizontal="center" vertical="center"/>
    </xf>
    <xf numFmtId="0" fontId="14" fillId="0" borderId="154" xfId="5" applyNumberFormat="1" applyFont="1" applyFill="1" applyBorder="1" applyAlignment="1" applyProtection="1">
      <alignment horizontal="center" vertical="center" wrapText="1"/>
    </xf>
    <xf numFmtId="0" fontId="14" fillId="0" borderId="88" xfId="5" applyNumberFormat="1" applyFont="1" applyFill="1" applyBorder="1" applyAlignment="1" applyProtection="1">
      <alignment horizontal="center" vertical="center" wrapText="1"/>
    </xf>
    <xf numFmtId="0" fontId="14" fillId="0" borderId="109" xfId="5" applyNumberFormat="1" applyFont="1" applyFill="1" applyBorder="1" applyAlignment="1" applyProtection="1">
      <alignment horizontal="center" vertical="center" wrapText="1"/>
    </xf>
    <xf numFmtId="1" fontId="1" fillId="16" borderId="153" xfId="5" applyNumberFormat="1" applyFont="1" applyFill="1" applyBorder="1" applyAlignment="1" applyProtection="1">
      <alignment horizontal="center" vertical="center"/>
    </xf>
    <xf numFmtId="1" fontId="1" fillId="16" borderId="88" xfId="5" applyNumberFormat="1" applyFont="1" applyFill="1" applyBorder="1" applyAlignment="1" applyProtection="1">
      <alignment horizontal="center" vertical="center"/>
    </xf>
    <xf numFmtId="1" fontId="1" fillId="16" borderId="156" xfId="5" applyNumberFormat="1" applyFont="1" applyFill="1" applyBorder="1" applyAlignment="1" applyProtection="1">
      <alignment horizontal="center" vertical="center"/>
    </xf>
    <xf numFmtId="1" fontId="22" fillId="21" borderId="135" xfId="5" applyNumberFormat="1" applyFont="1" applyFill="1" applyBorder="1" applyAlignment="1" applyProtection="1">
      <alignment horizontal="center" vertical="center" wrapText="1"/>
    </xf>
    <xf numFmtId="0" fontId="24" fillId="0" borderId="154" xfId="5" applyNumberFormat="1" applyFont="1" applyFill="1" applyBorder="1" applyAlignment="1" applyProtection="1">
      <alignment horizontal="left" vertical="center" wrapText="1"/>
    </xf>
    <xf numFmtId="0" fontId="24" fillId="0" borderId="88" xfId="5" applyNumberFormat="1" applyFont="1" applyFill="1" applyBorder="1" applyAlignment="1" applyProtection="1">
      <alignment horizontal="left" vertical="center" wrapText="1"/>
    </xf>
    <xf numFmtId="0" fontId="24" fillId="0" borderId="109" xfId="5" applyNumberFormat="1" applyFont="1" applyFill="1" applyBorder="1" applyAlignment="1" applyProtection="1">
      <alignment horizontal="left" vertical="center" wrapText="1"/>
    </xf>
    <xf numFmtId="1" fontId="22" fillId="21" borderId="136" xfId="5" applyNumberFormat="1" applyFont="1" applyFill="1" applyBorder="1" applyAlignment="1" applyProtection="1">
      <alignment horizontal="center" vertical="center" wrapText="1"/>
    </xf>
    <xf numFmtId="0" fontId="14" fillId="37" borderId="171" xfId="5" applyNumberFormat="1" applyFont="1" applyFill="1" applyBorder="1" applyAlignment="1" applyProtection="1">
      <alignment horizontal="center" vertical="center"/>
    </xf>
    <xf numFmtId="0" fontId="14" fillId="37" borderId="170" xfId="5" applyNumberFormat="1" applyFont="1" applyFill="1" applyBorder="1" applyAlignment="1" applyProtection="1">
      <alignment horizontal="center" vertical="center"/>
    </xf>
    <xf numFmtId="0" fontId="14" fillId="37" borderId="174" xfId="5" applyNumberFormat="1" applyFont="1" applyFill="1" applyBorder="1" applyAlignment="1" applyProtection="1">
      <alignment horizontal="center" vertical="center"/>
    </xf>
    <xf numFmtId="0" fontId="1" fillId="37" borderId="173" xfId="5" applyNumberFormat="1" applyFont="1" applyFill="1" applyBorder="1" applyAlignment="1" applyProtection="1">
      <alignment horizontal="center" vertical="center"/>
    </xf>
    <xf numFmtId="0" fontId="1" fillId="37" borderId="171" xfId="5" applyNumberFormat="1" applyFont="1" applyFill="1" applyBorder="1" applyAlignment="1" applyProtection="1">
      <alignment horizontal="center" vertical="center"/>
    </xf>
    <xf numFmtId="0" fontId="1" fillId="37" borderId="170" xfId="5" applyNumberFormat="1" applyFont="1" applyFill="1" applyBorder="1" applyAlignment="1" applyProtection="1">
      <alignment horizontal="center" vertical="center"/>
    </xf>
    <xf numFmtId="0" fontId="1" fillId="37" borderId="174" xfId="5" applyNumberFormat="1" applyFont="1" applyFill="1" applyBorder="1" applyAlignment="1" applyProtection="1">
      <alignment horizontal="center" vertical="center"/>
    </xf>
    <xf numFmtId="0" fontId="14" fillId="37" borderId="52" xfId="5" applyNumberFormat="1" applyFont="1" applyFill="1" applyBorder="1" applyAlignment="1" applyProtection="1">
      <alignment horizontal="center" vertical="center"/>
    </xf>
    <xf numFmtId="0" fontId="14" fillId="37" borderId="128" xfId="5" applyNumberFormat="1" applyFont="1" applyFill="1" applyBorder="1" applyAlignment="1" applyProtection="1">
      <alignment horizontal="center" vertical="center"/>
    </xf>
    <xf numFmtId="0" fontId="14" fillId="37" borderId="130" xfId="5" applyNumberFormat="1" applyFont="1" applyFill="1" applyBorder="1" applyAlignment="1" applyProtection="1">
      <alignment horizontal="center" vertical="center"/>
    </xf>
    <xf numFmtId="1" fontId="1" fillId="37" borderId="173" xfId="5" applyNumberFormat="1" applyFont="1" applyFill="1" applyBorder="1" applyAlignment="1" applyProtection="1">
      <alignment horizontal="center" vertical="center"/>
    </xf>
    <xf numFmtId="1" fontId="1" fillId="37" borderId="171" xfId="5" applyNumberFormat="1" applyFont="1" applyFill="1" applyBorder="1" applyAlignment="1" applyProtection="1">
      <alignment horizontal="center" vertical="center"/>
    </xf>
    <xf numFmtId="1" fontId="1" fillId="37" borderId="174" xfId="5" applyNumberFormat="1" applyFont="1" applyFill="1" applyBorder="1" applyAlignment="1" applyProtection="1">
      <alignment horizontal="center" vertical="center"/>
    </xf>
    <xf numFmtId="0" fontId="1" fillId="37" borderId="172" xfId="5" applyNumberFormat="1" applyFont="1" applyFill="1" applyBorder="1" applyAlignment="1" applyProtection="1">
      <alignment horizontal="center" vertical="center"/>
    </xf>
    <xf numFmtId="0" fontId="1" fillId="37" borderId="52" xfId="5" applyNumberFormat="1" applyFont="1" applyFill="1" applyBorder="1" applyAlignment="1" applyProtection="1">
      <alignment horizontal="center" vertical="center"/>
    </xf>
    <xf numFmtId="0" fontId="1" fillId="37" borderId="128" xfId="5" applyNumberFormat="1" applyFont="1" applyFill="1" applyBorder="1" applyAlignment="1" applyProtection="1">
      <alignment horizontal="center" vertical="center"/>
    </xf>
    <xf numFmtId="0" fontId="1" fillId="37" borderId="130" xfId="5" applyNumberFormat="1" applyFont="1" applyFill="1" applyBorder="1" applyAlignment="1" applyProtection="1">
      <alignment horizontal="center" vertical="center"/>
    </xf>
    <xf numFmtId="1" fontId="1" fillId="0" borderId="89" xfId="5" applyNumberFormat="1" applyFont="1" applyFill="1" applyBorder="1" applyAlignment="1" applyProtection="1">
      <alignment horizontal="center" vertical="center"/>
    </xf>
    <xf numFmtId="1" fontId="1" fillId="0" borderId="90" xfId="5" applyNumberFormat="1" applyFont="1" applyFill="1" applyBorder="1" applyAlignment="1" applyProtection="1">
      <alignment horizontal="center" vertical="center"/>
    </xf>
    <xf numFmtId="1" fontId="1" fillId="0" borderId="97" xfId="5" applyNumberFormat="1" applyFont="1" applyFill="1" applyBorder="1" applyAlignment="1" applyProtection="1">
      <alignment horizontal="center" vertical="center"/>
    </xf>
    <xf numFmtId="1" fontId="1" fillId="0" borderId="91" xfId="5" applyNumberFormat="1" applyFont="1" applyFill="1" applyBorder="1" applyAlignment="1" applyProtection="1">
      <alignment horizontal="center" vertical="center"/>
    </xf>
    <xf numFmtId="1" fontId="1" fillId="0" borderId="92" xfId="5" applyNumberFormat="1" applyFont="1" applyFill="1" applyBorder="1" applyAlignment="1" applyProtection="1">
      <alignment horizontal="center" vertical="center"/>
    </xf>
    <xf numFmtId="1" fontId="1" fillId="37" borderId="131" xfId="5" applyNumberFormat="1" applyFont="1" applyFill="1" applyBorder="1" applyAlignment="1" applyProtection="1">
      <alignment horizontal="center" vertical="center"/>
    </xf>
    <xf numFmtId="1" fontId="1" fillId="37" borderId="52" xfId="5" applyNumberFormat="1" applyFont="1" applyFill="1" applyBorder="1" applyAlignment="1" applyProtection="1">
      <alignment horizontal="center" vertical="center"/>
    </xf>
    <xf numFmtId="1" fontId="1" fillId="37" borderId="130" xfId="5" applyNumberFormat="1" applyFont="1" applyFill="1" applyBorder="1" applyAlignment="1" applyProtection="1">
      <alignment horizontal="center" vertical="center"/>
    </xf>
    <xf numFmtId="0" fontId="1" fillId="37" borderId="131" xfId="5" applyNumberFormat="1" applyFont="1" applyFill="1" applyBorder="1" applyAlignment="1" applyProtection="1">
      <alignment horizontal="center" vertical="center"/>
    </xf>
    <xf numFmtId="0" fontId="1" fillId="37" borderId="129" xfId="5" applyNumberFormat="1" applyFont="1" applyFill="1" applyBorder="1" applyAlignment="1" applyProtection="1">
      <alignment horizontal="center" vertical="center"/>
    </xf>
    <xf numFmtId="1" fontId="1" fillId="0" borderId="175" xfId="5" applyNumberFormat="1" applyFont="1" applyFill="1" applyBorder="1" applyAlignment="1" applyProtection="1">
      <alignment horizontal="center" vertical="center"/>
    </xf>
    <xf numFmtId="1" fontId="1" fillId="0" borderId="176" xfId="5" applyNumberFormat="1" applyFont="1" applyFill="1" applyBorder="1" applyAlignment="1" applyProtection="1">
      <alignment horizontal="center" vertical="center"/>
    </xf>
    <xf numFmtId="1" fontId="1" fillId="0" borderId="177" xfId="5" applyNumberFormat="1" applyFont="1" applyFill="1" applyBorder="1" applyAlignment="1" applyProtection="1">
      <alignment horizontal="center" vertical="center"/>
    </xf>
    <xf numFmtId="1" fontId="1" fillId="0" borderId="155" xfId="5" applyNumberFormat="1" applyFont="1" applyFill="1" applyBorder="1" applyAlignment="1" applyProtection="1">
      <alignment horizontal="center" vertical="center"/>
    </xf>
    <xf numFmtId="1" fontId="1" fillId="0" borderId="151" xfId="5" applyNumberFormat="1" applyFont="1" applyFill="1" applyBorder="1" applyAlignment="1" applyProtection="1">
      <alignment horizontal="center" vertical="center"/>
    </xf>
    <xf numFmtId="0" fontId="1" fillId="22" borderId="176" xfId="5" applyNumberFormat="1" applyFont="1" applyFill="1" applyBorder="1" applyAlignment="1" applyProtection="1">
      <alignment horizontal="center" vertical="center"/>
    </xf>
    <xf numFmtId="0" fontId="1" fillId="22" borderId="177" xfId="5" applyNumberFormat="1" applyFont="1" applyFill="1" applyBorder="1" applyAlignment="1" applyProtection="1">
      <alignment horizontal="center" vertical="center"/>
    </xf>
    <xf numFmtId="0" fontId="1" fillId="22" borderId="151" xfId="5" applyNumberFormat="1" applyFont="1" applyFill="1" applyBorder="1" applyAlignment="1" applyProtection="1">
      <alignment horizontal="center" vertical="center"/>
    </xf>
    <xf numFmtId="0" fontId="1" fillId="22" borderId="152" xfId="5" applyNumberFormat="1" applyFont="1" applyFill="1" applyBorder="1" applyAlignment="1" applyProtection="1">
      <alignment horizontal="center" vertical="center"/>
    </xf>
    <xf numFmtId="0" fontId="1" fillId="0" borderId="155" xfId="5" applyNumberFormat="1" applyFont="1" applyFill="1" applyBorder="1" applyAlignment="1" applyProtection="1">
      <alignment horizontal="center" vertical="center"/>
    </xf>
    <xf numFmtId="0" fontId="1" fillId="0" borderId="151" xfId="5" applyNumberFormat="1" applyFont="1" applyFill="1" applyBorder="1" applyAlignment="1" applyProtection="1">
      <alignment horizontal="center" vertical="center"/>
    </xf>
    <xf numFmtId="0" fontId="1" fillId="0" borderId="152" xfId="5" applyNumberFormat="1" applyFont="1" applyFill="1" applyBorder="1" applyAlignment="1" applyProtection="1">
      <alignment horizontal="center" vertical="center"/>
    </xf>
    <xf numFmtId="0" fontId="14" fillId="0" borderId="154" xfId="5" applyFont="1" applyFill="1" applyBorder="1" applyAlignment="1">
      <alignment horizontal="left" vertical="distributed" wrapText="1"/>
    </xf>
    <xf numFmtId="0" fontId="14" fillId="0" borderId="88" xfId="5" applyFont="1" applyFill="1" applyBorder="1" applyAlignment="1">
      <alignment horizontal="left" vertical="distributed" wrapText="1"/>
    </xf>
    <xf numFmtId="0" fontId="14" fillId="0" borderId="109" xfId="5" applyFont="1" applyFill="1" applyBorder="1" applyAlignment="1">
      <alignment horizontal="left" vertical="distributed" wrapText="1"/>
    </xf>
    <xf numFmtId="1" fontId="1" fillId="0" borderId="152" xfId="5" applyNumberFormat="1" applyFont="1" applyFill="1" applyBorder="1" applyAlignment="1" applyProtection="1">
      <alignment horizontal="center" vertical="center"/>
    </xf>
    <xf numFmtId="1" fontId="1" fillId="0" borderId="57" xfId="5" applyNumberFormat="1" applyFont="1" applyFill="1" applyBorder="1" applyAlignment="1" applyProtection="1">
      <alignment horizontal="center" vertical="center"/>
    </xf>
    <xf numFmtId="1" fontId="1" fillId="0" borderId="121" xfId="5" applyNumberFormat="1" applyFont="1" applyFill="1" applyBorder="1" applyAlignment="1" applyProtection="1">
      <alignment horizontal="center" vertical="center"/>
    </xf>
    <xf numFmtId="1" fontId="1" fillId="0" borderId="137" xfId="5" applyNumberFormat="1" applyFont="1" applyFill="1" applyBorder="1" applyAlignment="1" applyProtection="1">
      <alignment horizontal="center" vertical="center"/>
    </xf>
    <xf numFmtId="1" fontId="1" fillId="0" borderId="58" xfId="5" applyNumberFormat="1" applyFont="1" applyFill="1" applyBorder="1" applyAlignment="1" applyProtection="1">
      <alignment horizontal="center" vertical="center"/>
    </xf>
    <xf numFmtId="0" fontId="14" fillId="0" borderId="154" xfId="5" applyNumberFormat="1" applyFont="1" applyFill="1" applyBorder="1" applyAlignment="1" applyProtection="1">
      <alignment horizontal="left" vertical="center" wrapText="1"/>
    </xf>
    <xf numFmtId="0" fontId="14" fillId="0" borderId="88" xfId="5" applyNumberFormat="1" applyFont="1" applyFill="1" applyBorder="1" applyAlignment="1" applyProtection="1">
      <alignment horizontal="left" vertical="center" wrapText="1"/>
    </xf>
    <xf numFmtId="0" fontId="14" fillId="0" borderId="109" xfId="5" applyNumberFormat="1" applyFont="1" applyFill="1" applyBorder="1" applyAlignment="1" applyProtection="1">
      <alignment horizontal="left" vertical="center" wrapText="1"/>
    </xf>
    <xf numFmtId="1" fontId="1" fillId="22" borderId="3" xfId="5" applyNumberFormat="1" applyFont="1" applyFill="1" applyBorder="1" applyAlignment="1" applyProtection="1">
      <alignment horizontal="center" vertical="center"/>
    </xf>
    <xf numFmtId="1" fontId="1" fillId="22" borderId="110" xfId="5" applyNumberFormat="1" applyFont="1" applyFill="1" applyBorder="1" applyAlignment="1" applyProtection="1">
      <alignment horizontal="center" vertical="center"/>
    </xf>
    <xf numFmtId="1" fontId="1" fillId="0" borderId="38" xfId="5" applyNumberFormat="1" applyFont="1" applyFill="1" applyBorder="1" applyAlignment="1" applyProtection="1">
      <alignment horizontal="center" vertical="center"/>
    </xf>
    <xf numFmtId="1" fontId="1" fillId="0" borderId="3" xfId="5" applyNumberFormat="1" applyFont="1" applyFill="1" applyBorder="1" applyAlignment="1" applyProtection="1">
      <alignment horizontal="center" vertical="center"/>
    </xf>
    <xf numFmtId="1" fontId="1" fillId="0" borderId="110" xfId="5" applyNumberFormat="1" applyFont="1" applyFill="1" applyBorder="1" applyAlignment="1" applyProtection="1">
      <alignment horizontal="center" vertical="center"/>
    </xf>
    <xf numFmtId="1" fontId="1" fillId="16" borderId="137" xfId="5" applyNumberFormat="1" applyFont="1" applyFill="1" applyBorder="1" applyAlignment="1" applyProtection="1">
      <alignment horizontal="center" vertical="center"/>
    </xf>
    <xf numFmtId="1" fontId="1" fillId="16" borderId="57" xfId="5" applyNumberFormat="1" applyFont="1" applyFill="1" applyBorder="1" applyAlignment="1" applyProtection="1">
      <alignment horizontal="center" vertical="center"/>
    </xf>
    <xf numFmtId="1" fontId="1" fillId="16" borderId="121" xfId="5" applyNumberFormat="1" applyFont="1" applyFill="1" applyBorder="1" applyAlignment="1" applyProtection="1">
      <alignment horizontal="center" vertical="center"/>
    </xf>
    <xf numFmtId="1" fontId="22" fillId="21" borderId="190" xfId="5" applyNumberFormat="1" applyFont="1" applyFill="1" applyBorder="1" applyAlignment="1" applyProtection="1">
      <alignment horizontal="center" vertical="center" wrapText="1"/>
    </xf>
    <xf numFmtId="0" fontId="22" fillId="21" borderId="186" xfId="5" applyNumberFormat="1" applyFont="1" applyFill="1" applyBorder="1" applyAlignment="1" applyProtection="1">
      <alignment horizontal="center" vertical="center" wrapText="1"/>
    </xf>
    <xf numFmtId="1" fontId="22" fillId="21" borderId="185" xfId="5" applyNumberFormat="1" applyFont="1" applyFill="1" applyBorder="1" applyAlignment="1" applyProtection="1">
      <alignment horizontal="center" vertical="center" wrapText="1"/>
    </xf>
    <xf numFmtId="0" fontId="22" fillId="21" borderId="191" xfId="5" applyNumberFormat="1" applyFont="1" applyFill="1" applyBorder="1" applyAlignment="1" applyProtection="1">
      <alignment horizontal="center" vertical="center" wrapText="1"/>
    </xf>
    <xf numFmtId="1" fontId="15" fillId="9" borderId="88" xfId="5" applyNumberFormat="1" applyFont="1" applyFill="1" applyBorder="1" applyAlignment="1" applyProtection="1">
      <alignment horizontal="center" vertical="center"/>
    </xf>
    <xf numFmtId="1" fontId="15" fillId="9" borderId="156" xfId="5" applyNumberFormat="1" applyFont="1" applyFill="1" applyBorder="1" applyAlignment="1" applyProtection="1">
      <alignment horizontal="center" vertical="center"/>
    </xf>
    <xf numFmtId="0" fontId="22" fillId="21" borderId="185" xfId="5" applyNumberFormat="1" applyFont="1" applyFill="1" applyBorder="1" applyAlignment="1" applyProtection="1">
      <alignment horizontal="center" vertical="center" wrapText="1"/>
    </xf>
    <xf numFmtId="1" fontId="22" fillId="21" borderId="184" xfId="5" applyNumberFormat="1" applyFont="1" applyFill="1" applyBorder="1" applyAlignment="1" applyProtection="1">
      <alignment horizontal="center" vertical="center" wrapText="1"/>
    </xf>
    <xf numFmtId="0" fontId="22" fillId="21" borderId="187" xfId="5" applyNumberFormat="1" applyFont="1" applyFill="1" applyBorder="1" applyAlignment="1" applyProtection="1">
      <alignment horizontal="center" vertical="center" wrapText="1"/>
    </xf>
    <xf numFmtId="1" fontId="22" fillId="21" borderId="187" xfId="5" applyNumberFormat="1" applyFont="1" applyFill="1" applyBorder="1" applyAlignment="1" applyProtection="1">
      <alignment horizontal="center" vertical="center" wrapText="1"/>
    </xf>
    <xf numFmtId="0" fontId="22" fillId="21" borderId="188" xfId="5" applyNumberFormat="1" applyFont="1" applyFill="1" applyBorder="1" applyAlignment="1" applyProtection="1">
      <alignment horizontal="center" vertical="center" wrapText="1"/>
    </xf>
    <xf numFmtId="1" fontId="15" fillId="9" borderId="162" xfId="5" applyNumberFormat="1" applyFont="1" applyFill="1" applyBorder="1" applyAlignment="1" applyProtection="1">
      <alignment horizontal="center" vertical="center"/>
    </xf>
    <xf numFmtId="1" fontId="15" fillId="9" borderId="163" xfId="5" applyNumberFormat="1" applyFont="1" applyFill="1" applyBorder="1" applyAlignment="1" applyProtection="1">
      <alignment horizontal="center" vertical="center"/>
    </xf>
    <xf numFmtId="1" fontId="15" fillId="9" borderId="161" xfId="5" applyNumberFormat="1" applyFont="1" applyFill="1" applyBorder="1" applyAlignment="1" applyProtection="1">
      <alignment horizontal="center" vertical="center"/>
    </xf>
    <xf numFmtId="1" fontId="15" fillId="9" borderId="153" xfId="5" applyNumberFormat="1" applyFont="1" applyFill="1" applyBorder="1" applyAlignment="1" applyProtection="1">
      <alignment horizontal="center" vertical="center"/>
    </xf>
    <xf numFmtId="1" fontId="15" fillId="9" borderId="109" xfId="5" applyNumberFormat="1" applyFont="1" applyFill="1" applyBorder="1" applyAlignment="1" applyProtection="1">
      <alignment horizontal="center" vertical="center"/>
    </xf>
    <xf numFmtId="0" fontId="1" fillId="0" borderId="154" xfId="5" applyNumberFormat="1" applyFont="1" applyFill="1" applyBorder="1" applyAlignment="1" applyProtection="1"/>
    <xf numFmtId="0" fontId="1" fillId="0" borderId="88" xfId="5" applyNumberFormat="1" applyFont="1" applyFill="1" applyBorder="1" applyAlignment="1" applyProtection="1"/>
    <xf numFmtId="0" fontId="1" fillId="0" borderId="109" xfId="5" applyNumberFormat="1" applyFont="1" applyFill="1" applyBorder="1" applyAlignment="1" applyProtection="1"/>
    <xf numFmtId="0" fontId="20" fillId="0" borderId="90" xfId="5" applyNumberFormat="1" applyFont="1" applyFill="1" applyBorder="1" applyAlignment="1" applyProtection="1">
      <alignment horizontal="center"/>
    </xf>
    <xf numFmtId="0" fontId="20" fillId="0" borderId="92" xfId="5" applyNumberFormat="1" applyFont="1" applyFill="1" applyBorder="1" applyAlignment="1" applyProtection="1">
      <alignment horizontal="center"/>
    </xf>
    <xf numFmtId="0" fontId="14" fillId="0" borderId="154" xfId="5" applyNumberFormat="1" applyFont="1" applyFill="1" applyBorder="1" applyAlignment="1" applyProtection="1">
      <alignment horizontal="left" vertical="distributed" wrapText="1"/>
    </xf>
    <xf numFmtId="0" fontId="14" fillId="0" borderId="88" xfId="5" applyNumberFormat="1" applyFont="1" applyFill="1" applyBorder="1" applyAlignment="1" applyProtection="1">
      <alignment horizontal="left" vertical="distributed" wrapText="1"/>
    </xf>
    <xf numFmtId="0" fontId="14" fillId="0" borderId="109" xfId="5" applyNumberFormat="1" applyFont="1" applyFill="1" applyBorder="1" applyAlignment="1" applyProtection="1">
      <alignment horizontal="left" vertical="distributed" wrapText="1"/>
    </xf>
    <xf numFmtId="0" fontId="1" fillId="0" borderId="88" xfId="5" applyNumberFormat="1" applyFont="1" applyFill="1" applyBorder="1" applyAlignment="1" applyProtection="1">
      <alignment horizontal="center"/>
    </xf>
    <xf numFmtId="0" fontId="1" fillId="0" borderId="156" xfId="5" applyNumberFormat="1" applyFont="1" applyFill="1" applyBorder="1" applyAlignment="1" applyProtection="1">
      <alignment horizontal="center"/>
    </xf>
    <xf numFmtId="0" fontId="1" fillId="7" borderId="88" xfId="5" applyNumberFormat="1" applyFont="1" applyFill="1" applyBorder="1" applyAlignment="1" applyProtection="1">
      <alignment horizontal="center" vertical="center"/>
    </xf>
    <xf numFmtId="0" fontId="14" fillId="0" borderId="154" xfId="5" applyNumberFormat="1" applyFont="1" applyFill="1" applyBorder="1" applyAlignment="1" applyProtection="1">
      <alignment horizontal="left" vertical="center"/>
    </xf>
    <xf numFmtId="0" fontId="14" fillId="0" borderId="88" xfId="5" applyNumberFormat="1" applyFont="1" applyFill="1" applyBorder="1" applyAlignment="1" applyProtection="1">
      <alignment horizontal="left" vertical="center"/>
    </xf>
    <xf numFmtId="0" fontId="14" fillId="0" borderId="109" xfId="5" applyNumberFormat="1" applyFont="1" applyFill="1" applyBorder="1" applyAlignment="1" applyProtection="1">
      <alignment horizontal="left" vertical="center"/>
    </xf>
    <xf numFmtId="0" fontId="24" fillId="9" borderId="154" xfId="5" applyNumberFormat="1" applyFont="1" applyFill="1" applyBorder="1" applyAlignment="1" applyProtection="1">
      <alignment horizontal="left" vertical="distributed" wrapText="1"/>
    </xf>
    <xf numFmtId="0" fontId="24" fillId="9" borderId="88" xfId="5" applyNumberFormat="1" applyFont="1" applyFill="1" applyBorder="1" applyAlignment="1" applyProtection="1">
      <alignment horizontal="left" vertical="distributed" wrapText="1"/>
    </xf>
    <xf numFmtId="0" fontId="24" fillId="9" borderId="109" xfId="5" applyNumberFormat="1" applyFont="1" applyFill="1" applyBorder="1" applyAlignment="1" applyProtection="1">
      <alignment horizontal="left" vertical="distributed" wrapText="1"/>
    </xf>
    <xf numFmtId="1" fontId="15" fillId="9" borderId="155" xfId="5" applyNumberFormat="1" applyFont="1" applyFill="1" applyBorder="1" applyAlignment="1" applyProtection="1">
      <alignment horizontal="center" vertical="center"/>
    </xf>
    <xf numFmtId="1" fontId="15" fillId="9" borderId="151" xfId="5" applyNumberFormat="1" applyFont="1" applyFill="1" applyBorder="1" applyAlignment="1" applyProtection="1">
      <alignment horizontal="center" vertical="center"/>
    </xf>
    <xf numFmtId="1" fontId="15" fillId="9" borderId="152" xfId="5" applyNumberFormat="1" applyFont="1" applyFill="1" applyBorder="1" applyAlignment="1" applyProtection="1">
      <alignment horizontal="center" vertical="center"/>
    </xf>
    <xf numFmtId="0" fontId="1" fillId="25" borderId="88" xfId="5" applyNumberFormat="1" applyFont="1" applyFill="1" applyBorder="1" applyAlignment="1" applyProtection="1">
      <alignment horizontal="center" vertical="center"/>
    </xf>
    <xf numFmtId="0" fontId="1" fillId="25" borderId="156" xfId="5" applyNumberFormat="1" applyFont="1" applyFill="1" applyBorder="1" applyAlignment="1" applyProtection="1">
      <alignment horizontal="center" vertical="center"/>
    </xf>
    <xf numFmtId="0" fontId="20" fillId="0" borderId="88" xfId="5" applyNumberFormat="1" applyFont="1" applyFill="1" applyBorder="1" applyAlignment="1" applyProtection="1">
      <alignment horizontal="center"/>
    </xf>
    <xf numFmtId="0" fontId="20" fillId="0" borderId="156" xfId="5" applyNumberFormat="1" applyFont="1" applyFill="1" applyBorder="1" applyAlignment="1" applyProtection="1">
      <alignment horizontal="center"/>
    </xf>
    <xf numFmtId="1" fontId="37" fillId="0" borderId="153" xfId="5" applyNumberFormat="1" applyFont="1" applyFill="1" applyBorder="1" applyAlignment="1" applyProtection="1">
      <alignment horizontal="center" vertical="center"/>
    </xf>
    <xf numFmtId="1" fontId="37" fillId="0" borderId="88" xfId="5" applyNumberFormat="1" applyFont="1" applyFill="1" applyBorder="1" applyAlignment="1" applyProtection="1">
      <alignment horizontal="center" vertical="center"/>
    </xf>
    <xf numFmtId="1" fontId="37" fillId="0" borderId="156" xfId="5" applyNumberFormat="1" applyFont="1" applyFill="1" applyBorder="1" applyAlignment="1" applyProtection="1">
      <alignment horizontal="center" vertical="center"/>
    </xf>
    <xf numFmtId="0" fontId="20" fillId="0" borderId="154" xfId="5" applyNumberFormat="1" applyFont="1" applyFill="1" applyBorder="1" applyAlignment="1" applyProtection="1">
      <alignment horizontal="center"/>
    </xf>
    <xf numFmtId="1" fontId="15" fillId="17" borderId="88" xfId="5" applyNumberFormat="1" applyFont="1" applyFill="1" applyBorder="1" applyAlignment="1" applyProtection="1">
      <alignment horizontal="center" vertical="center"/>
    </xf>
    <xf numFmtId="1" fontId="15" fillId="17" borderId="156" xfId="5" applyNumberFormat="1" applyFont="1" applyFill="1" applyBorder="1" applyAlignment="1" applyProtection="1">
      <alignment horizontal="center" vertical="center"/>
    </xf>
    <xf numFmtId="1" fontId="15" fillId="17" borderId="153" xfId="5" applyNumberFormat="1" applyFont="1" applyFill="1" applyBorder="1" applyAlignment="1" applyProtection="1">
      <alignment horizontal="center" vertical="center"/>
    </xf>
    <xf numFmtId="1" fontId="15" fillId="17" borderId="109" xfId="5" applyNumberFormat="1" applyFont="1" applyFill="1" applyBorder="1" applyAlignment="1" applyProtection="1">
      <alignment horizontal="center" vertical="center"/>
    </xf>
    <xf numFmtId="0" fontId="1" fillId="10" borderId="59" xfId="5" applyNumberFormat="1" applyFont="1" applyFill="1" applyBorder="1" applyAlignment="1" applyProtection="1">
      <alignment horizontal="center"/>
    </xf>
    <xf numFmtId="0" fontId="1" fillId="10" borderId="66" xfId="5" applyNumberFormat="1" applyFont="1" applyFill="1" applyBorder="1" applyAlignment="1" applyProtection="1">
      <alignment horizontal="center"/>
    </xf>
    <xf numFmtId="0" fontId="1" fillId="10" borderId="69" xfId="5" applyNumberFormat="1" applyFont="1" applyFill="1" applyBorder="1" applyAlignment="1" applyProtection="1">
      <alignment horizontal="center"/>
    </xf>
    <xf numFmtId="0" fontId="24" fillId="17" borderId="154" xfId="5" applyNumberFormat="1" applyFont="1" applyFill="1" applyBorder="1" applyAlignment="1" applyProtection="1">
      <alignment horizontal="left" vertical="distributed" wrapText="1"/>
    </xf>
    <xf numFmtId="0" fontId="24" fillId="17" borderId="88" xfId="5" applyNumberFormat="1" applyFont="1" applyFill="1" applyBorder="1" applyAlignment="1" applyProtection="1">
      <alignment horizontal="left" vertical="distributed" wrapText="1"/>
    </xf>
    <xf numFmtId="0" fontId="24" fillId="17" borderId="109" xfId="5" applyNumberFormat="1" applyFont="1" applyFill="1" applyBorder="1" applyAlignment="1" applyProtection="1">
      <alignment horizontal="left" vertical="distributed" wrapText="1"/>
    </xf>
    <xf numFmtId="1" fontId="15" fillId="17" borderId="154" xfId="5" applyNumberFormat="1" applyFont="1" applyFill="1" applyBorder="1" applyAlignment="1" applyProtection="1">
      <alignment horizontal="center" vertical="center"/>
    </xf>
    <xf numFmtId="1" fontId="15" fillId="23" borderId="155" xfId="5" applyNumberFormat="1" applyFont="1" applyFill="1" applyBorder="1" applyAlignment="1" applyProtection="1">
      <alignment horizontal="center" vertical="center"/>
    </xf>
    <xf numFmtId="1" fontId="15" fillId="23" borderId="151" xfId="5" applyNumberFormat="1" applyFont="1" applyFill="1" applyBorder="1" applyAlignment="1" applyProtection="1">
      <alignment horizontal="center" vertical="center"/>
    </xf>
    <xf numFmtId="1" fontId="15" fillId="23" borderId="152" xfId="5" applyNumberFormat="1" applyFont="1" applyFill="1" applyBorder="1" applyAlignment="1" applyProtection="1">
      <alignment horizontal="center" vertical="center"/>
    </xf>
    <xf numFmtId="0" fontId="1" fillId="23" borderId="153" xfId="5" applyNumberFormat="1" applyFont="1" applyFill="1" applyBorder="1" applyAlignment="1" applyProtection="1">
      <alignment horizontal="center" vertical="center"/>
    </xf>
    <xf numFmtId="0" fontId="1" fillId="23" borderId="88" xfId="5" applyNumberFormat="1" applyFont="1" applyFill="1" applyBorder="1" applyAlignment="1" applyProtection="1">
      <alignment horizontal="center" vertical="center"/>
    </xf>
    <xf numFmtId="0" fontId="1" fillId="23" borderId="109" xfId="5" applyNumberFormat="1" applyFont="1" applyFill="1" applyBorder="1" applyAlignment="1" applyProtection="1">
      <alignment horizontal="center" vertical="center"/>
    </xf>
    <xf numFmtId="0" fontId="1" fillId="23" borderId="154" xfId="5" applyNumberFormat="1" applyFont="1" applyFill="1" applyBorder="1" applyAlignment="1" applyProtection="1">
      <alignment horizontal="center" vertical="center"/>
    </xf>
    <xf numFmtId="0" fontId="1" fillId="23" borderId="156" xfId="5" applyNumberFormat="1" applyFont="1" applyFill="1" applyBorder="1" applyAlignment="1" applyProtection="1">
      <alignment horizontal="center" vertical="center"/>
    </xf>
    <xf numFmtId="1" fontId="15" fillId="23" borderId="153" xfId="5" applyNumberFormat="1" applyFont="1" applyFill="1" applyBorder="1" applyAlignment="1" applyProtection="1">
      <alignment horizontal="center" vertical="center"/>
    </xf>
    <xf numFmtId="1" fontId="15" fillId="23" borderId="88" xfId="5" applyNumberFormat="1" applyFont="1" applyFill="1" applyBorder="1" applyAlignment="1" applyProtection="1">
      <alignment horizontal="center" vertical="center"/>
    </xf>
    <xf numFmtId="1" fontId="15" fillId="23" borderId="154" xfId="5" applyNumberFormat="1" applyFont="1" applyFill="1" applyBorder="1" applyAlignment="1" applyProtection="1">
      <alignment horizontal="center" vertical="center"/>
    </xf>
    <xf numFmtId="1" fontId="14" fillId="25" borderId="155" xfId="5" applyNumberFormat="1" applyFont="1" applyFill="1" applyBorder="1" applyAlignment="1" applyProtection="1">
      <alignment horizontal="center" vertical="center" wrapText="1"/>
    </xf>
    <xf numFmtId="1" fontId="14" fillId="25" borderId="151" xfId="5" applyNumberFormat="1" applyFont="1" applyFill="1" applyBorder="1" applyAlignment="1" applyProtection="1">
      <alignment horizontal="center" vertical="center" wrapText="1"/>
    </xf>
    <xf numFmtId="1" fontId="14" fillId="25" borderId="154" xfId="5" applyNumberFormat="1" applyFont="1" applyFill="1" applyBorder="1" applyAlignment="1" applyProtection="1">
      <alignment horizontal="center" vertical="center" wrapText="1"/>
    </xf>
    <xf numFmtId="1" fontId="1" fillId="25" borderId="155" xfId="5" applyNumberFormat="1" applyFont="1" applyFill="1" applyBorder="1" applyAlignment="1" applyProtection="1">
      <alignment horizontal="center" vertical="center"/>
    </xf>
    <xf numFmtId="1" fontId="1" fillId="25" borderId="151" xfId="5" applyNumberFormat="1" applyFont="1" applyFill="1" applyBorder="1" applyAlignment="1" applyProtection="1">
      <alignment horizontal="center" vertical="center"/>
    </xf>
    <xf numFmtId="1" fontId="1" fillId="25" borderId="152" xfId="5" applyNumberFormat="1" applyFont="1" applyFill="1" applyBorder="1" applyAlignment="1" applyProtection="1">
      <alignment horizontal="center" vertical="center"/>
    </xf>
    <xf numFmtId="1" fontId="12" fillId="31" borderId="155" xfId="5" applyNumberFormat="1" applyFont="1" applyFill="1" applyBorder="1" applyAlignment="1" applyProtection="1">
      <alignment horizontal="center" vertical="center"/>
    </xf>
    <xf numFmtId="1" fontId="12" fillId="31" borderId="151" xfId="5" applyNumberFormat="1" applyFont="1" applyFill="1" applyBorder="1" applyAlignment="1" applyProtection="1">
      <alignment horizontal="center" vertical="center"/>
    </xf>
    <xf numFmtId="1" fontId="12" fillId="31" borderId="152" xfId="5" applyNumberFormat="1" applyFont="1" applyFill="1" applyBorder="1" applyAlignment="1" applyProtection="1">
      <alignment horizontal="center" vertical="center"/>
    </xf>
    <xf numFmtId="1" fontId="12" fillId="31" borderId="153" xfId="5" applyNumberFormat="1" applyFont="1" applyFill="1" applyBorder="1" applyAlignment="1" applyProtection="1">
      <alignment horizontal="center" vertical="center"/>
    </xf>
    <xf numFmtId="1" fontId="12" fillId="31" borderId="88" xfId="5" applyNumberFormat="1" applyFont="1" applyFill="1" applyBorder="1" applyAlignment="1" applyProtection="1">
      <alignment horizontal="center" vertical="center"/>
    </xf>
    <xf numFmtId="1" fontId="12" fillId="31" borderId="109" xfId="5" applyNumberFormat="1" applyFont="1" applyFill="1" applyBorder="1" applyAlignment="1" applyProtection="1">
      <alignment horizontal="center" vertical="center"/>
    </xf>
    <xf numFmtId="1" fontId="12" fillId="31" borderId="154" xfId="5" applyNumberFormat="1" applyFont="1" applyFill="1" applyBorder="1" applyAlignment="1" applyProtection="1">
      <alignment horizontal="center" vertical="center"/>
    </xf>
    <xf numFmtId="1" fontId="12" fillId="31" borderId="156" xfId="5" applyNumberFormat="1" applyFont="1" applyFill="1" applyBorder="1" applyAlignment="1" applyProtection="1">
      <alignment horizontal="center" vertical="center"/>
    </xf>
    <xf numFmtId="0" fontId="24" fillId="31" borderId="154" xfId="5" applyNumberFormat="1" applyFont="1" applyFill="1" applyBorder="1" applyAlignment="1" applyProtection="1">
      <alignment horizontal="left" vertical="center" wrapText="1"/>
    </xf>
    <xf numFmtId="0" fontId="24" fillId="31" borderId="88" xfId="5" applyNumberFormat="1" applyFont="1" applyFill="1" applyBorder="1" applyAlignment="1" applyProtection="1">
      <alignment horizontal="left" vertical="center" wrapText="1"/>
    </xf>
    <xf numFmtId="0" fontId="24" fillId="31" borderId="109" xfId="5" applyNumberFormat="1" applyFont="1" applyFill="1" applyBorder="1" applyAlignment="1" applyProtection="1">
      <alignment horizontal="left" vertical="center" wrapText="1"/>
    </xf>
    <xf numFmtId="0" fontId="1" fillId="25" borderId="155" xfId="5" applyNumberFormat="1" applyFont="1" applyFill="1" applyBorder="1" applyAlignment="1" applyProtection="1">
      <alignment horizontal="center" vertical="center"/>
    </xf>
    <xf numFmtId="0" fontId="1" fillId="25" borderId="151" xfId="5" applyNumberFormat="1" applyFont="1" applyFill="1" applyBorder="1" applyAlignment="1" applyProtection="1">
      <alignment horizontal="center" vertical="center"/>
    </xf>
    <xf numFmtId="0" fontId="1" fillId="25" borderId="152" xfId="5" applyNumberFormat="1" applyFont="1" applyFill="1" applyBorder="1" applyAlignment="1" applyProtection="1">
      <alignment horizontal="center" vertical="center"/>
    </xf>
    <xf numFmtId="0" fontId="12" fillId="31" borderId="153" xfId="5" applyNumberFormat="1" applyFont="1" applyFill="1" applyBorder="1" applyAlignment="1" applyProtection="1">
      <alignment horizontal="center" vertical="center"/>
    </xf>
    <xf numFmtId="0" fontId="12" fillId="31" borderId="88" xfId="5" applyNumberFormat="1" applyFont="1" applyFill="1" applyBorder="1" applyAlignment="1" applyProtection="1">
      <alignment horizontal="center" vertical="center"/>
    </xf>
    <xf numFmtId="0" fontId="12" fillId="31" borderId="156" xfId="5" applyNumberFormat="1" applyFont="1" applyFill="1" applyBorder="1" applyAlignment="1" applyProtection="1">
      <alignment horizontal="center" vertical="center"/>
    </xf>
    <xf numFmtId="0" fontId="14" fillId="35" borderId="66" xfId="5" applyNumberFormat="1" applyFont="1" applyFill="1" applyBorder="1" applyAlignment="1" applyProtection="1">
      <alignment horizontal="center" vertical="center" wrapText="1"/>
    </xf>
    <xf numFmtId="0" fontId="14" fillId="35" borderId="59" xfId="5" applyNumberFormat="1" applyFont="1" applyFill="1" applyBorder="1" applyAlignment="1" applyProtection="1">
      <alignment horizontal="center" vertical="center" wrapText="1"/>
    </xf>
    <xf numFmtId="0" fontId="14" fillId="35" borderId="69" xfId="5" applyNumberFormat="1" applyFont="1" applyFill="1" applyBorder="1" applyAlignment="1" applyProtection="1">
      <alignment horizontal="center" vertical="center" wrapText="1"/>
    </xf>
    <xf numFmtId="0" fontId="47" fillId="10" borderId="107" xfId="5" applyNumberFormat="1" applyFont="1" applyFill="1" applyBorder="1" applyAlignment="1" applyProtection="1">
      <alignment horizontal="center"/>
    </xf>
    <xf numFmtId="0" fontId="28" fillId="35" borderId="78" xfId="5" applyNumberFormat="1" applyFont="1" applyFill="1" applyBorder="1" applyAlignment="1" applyProtection="1">
      <alignment horizontal="center" vertical="center"/>
    </xf>
    <xf numFmtId="0" fontId="28" fillId="35" borderId="83" xfId="5" applyNumberFormat="1" applyFont="1" applyFill="1" applyBorder="1" applyAlignment="1" applyProtection="1">
      <alignment horizontal="center" vertical="center"/>
    </xf>
    <xf numFmtId="0" fontId="28" fillId="35" borderId="86" xfId="5" applyNumberFormat="1" applyFont="1" applyFill="1" applyBorder="1" applyAlignment="1" applyProtection="1">
      <alignment horizontal="center" vertical="center"/>
    </xf>
    <xf numFmtId="0" fontId="28" fillId="35" borderId="78" xfId="5" applyNumberFormat="1" applyFont="1" applyFill="1" applyBorder="1" applyAlignment="1" applyProtection="1">
      <alignment horizontal="center" vertical="center" wrapText="1"/>
    </xf>
    <xf numFmtId="0" fontId="28" fillId="35" borderId="83" xfId="5" applyNumberFormat="1" applyFont="1" applyFill="1" applyBorder="1" applyAlignment="1" applyProtection="1">
      <alignment horizontal="center" vertical="center" wrapText="1"/>
    </xf>
    <xf numFmtId="0" fontId="28" fillId="35" borderId="86" xfId="5" applyNumberFormat="1" applyFont="1" applyFill="1" applyBorder="1" applyAlignment="1" applyProtection="1">
      <alignment horizontal="center" vertical="center" wrapText="1"/>
    </xf>
    <xf numFmtId="0" fontId="14" fillId="35" borderId="103" xfId="5" applyNumberFormat="1" applyFont="1" applyFill="1" applyBorder="1" applyAlignment="1" applyProtection="1">
      <alignment horizontal="center" vertical="center" wrapText="1"/>
    </xf>
    <xf numFmtId="0" fontId="14" fillId="35" borderId="105" xfId="5" applyNumberFormat="1" applyFont="1" applyFill="1" applyBorder="1" applyAlignment="1" applyProtection="1">
      <alignment horizontal="center" vertical="center" wrapText="1"/>
    </xf>
    <xf numFmtId="0" fontId="14" fillId="35" borderId="104" xfId="5" applyNumberFormat="1" applyFont="1" applyFill="1" applyBorder="1" applyAlignment="1" applyProtection="1">
      <alignment horizontal="center" vertical="center" wrapText="1"/>
    </xf>
    <xf numFmtId="0" fontId="14" fillId="35" borderId="66" xfId="5" applyNumberFormat="1" applyFont="1" applyFill="1" applyBorder="1" applyAlignment="1" applyProtection="1">
      <alignment horizontal="center" textRotation="90" wrapText="1"/>
    </xf>
    <xf numFmtId="0" fontId="14" fillId="35" borderId="59" xfId="5" applyNumberFormat="1" applyFont="1" applyFill="1" applyBorder="1" applyAlignment="1" applyProtection="1">
      <alignment horizontal="center" textRotation="90" wrapText="1"/>
    </xf>
    <xf numFmtId="0" fontId="14" fillId="35" borderId="69" xfId="5" applyNumberFormat="1" applyFont="1" applyFill="1" applyBorder="1" applyAlignment="1" applyProtection="1">
      <alignment horizontal="center" textRotation="90" wrapText="1"/>
    </xf>
    <xf numFmtId="0" fontId="14" fillId="35" borderId="100" xfId="5" applyNumberFormat="1" applyFont="1" applyFill="1" applyBorder="1" applyAlignment="1" applyProtection="1">
      <alignment horizontal="center" textRotation="90" wrapText="1"/>
    </xf>
    <xf numFmtId="0" fontId="14" fillId="35" borderId="102" xfId="5" applyNumberFormat="1" applyFont="1" applyFill="1" applyBorder="1" applyAlignment="1" applyProtection="1">
      <alignment horizontal="center" textRotation="90" wrapText="1"/>
    </xf>
    <xf numFmtId="0" fontId="14" fillId="35" borderId="101" xfId="5" applyNumberFormat="1" applyFont="1" applyFill="1" applyBorder="1" applyAlignment="1" applyProtection="1">
      <alignment horizontal="center" textRotation="90" wrapText="1"/>
    </xf>
    <xf numFmtId="0" fontId="14" fillId="35" borderId="67" xfId="5" applyNumberFormat="1" applyFont="1" applyFill="1" applyBorder="1" applyAlignment="1" applyProtection="1">
      <alignment horizontal="center" textRotation="90" wrapText="1"/>
    </xf>
    <xf numFmtId="0" fontId="14" fillId="35" borderId="0" xfId="5" applyNumberFormat="1" applyFont="1" applyFill="1" applyBorder="1" applyAlignment="1" applyProtection="1">
      <alignment horizontal="center" textRotation="90" wrapText="1"/>
    </xf>
    <xf numFmtId="0" fontId="14" fillId="35" borderId="72" xfId="5" applyNumberFormat="1" applyFont="1" applyFill="1" applyBorder="1" applyAlignment="1" applyProtection="1">
      <alignment horizontal="center" textRotation="90" wrapText="1"/>
    </xf>
    <xf numFmtId="0" fontId="14" fillId="35" borderId="78" xfId="5" applyNumberFormat="1" applyFont="1" applyFill="1" applyBorder="1" applyAlignment="1" applyProtection="1">
      <alignment horizontal="center" vertical="center" wrapText="1"/>
    </xf>
    <xf numFmtId="0" fontId="14" fillId="35" borderId="83" xfId="5" applyNumberFormat="1" applyFont="1" applyFill="1" applyBorder="1" applyAlignment="1" applyProtection="1">
      <alignment horizontal="center" vertical="center" wrapText="1"/>
    </xf>
    <xf numFmtId="0" fontId="14" fillId="35" borderId="86" xfId="5" applyNumberFormat="1" applyFont="1" applyFill="1" applyBorder="1" applyAlignment="1" applyProtection="1">
      <alignment horizontal="center" vertical="center" wrapText="1"/>
    </xf>
    <xf numFmtId="0" fontId="24" fillId="35" borderId="66" xfId="5" applyNumberFormat="1" applyFont="1" applyFill="1" applyBorder="1" applyAlignment="1" applyProtection="1">
      <alignment horizontal="center" vertical="center" textRotation="90" wrapText="1"/>
    </xf>
    <xf numFmtId="0" fontId="24" fillId="35" borderId="59" xfId="5" applyNumberFormat="1" applyFont="1" applyFill="1" applyBorder="1" applyAlignment="1" applyProtection="1">
      <alignment horizontal="center" vertical="center" textRotation="90" wrapText="1"/>
    </xf>
    <xf numFmtId="0" fontId="24" fillId="35" borderId="69" xfId="5" applyNumberFormat="1" applyFont="1" applyFill="1" applyBorder="1" applyAlignment="1" applyProtection="1">
      <alignment horizontal="center" vertical="center" textRotation="90" wrapText="1"/>
    </xf>
    <xf numFmtId="0" fontId="24" fillId="35" borderId="67" xfId="5" applyNumberFormat="1" applyFont="1" applyFill="1" applyBorder="1" applyAlignment="1" applyProtection="1">
      <alignment horizontal="center" vertical="center" textRotation="90" wrapText="1"/>
    </xf>
    <xf numFmtId="0" fontId="24" fillId="35" borderId="0" xfId="5" applyNumberFormat="1" applyFont="1" applyFill="1" applyBorder="1" applyAlignment="1" applyProtection="1">
      <alignment horizontal="center" vertical="center" textRotation="90" wrapText="1"/>
    </xf>
    <xf numFmtId="0" fontId="24" fillId="35" borderId="72" xfId="5" applyNumberFormat="1" applyFont="1" applyFill="1" applyBorder="1" applyAlignment="1" applyProtection="1">
      <alignment horizontal="center" vertical="center" textRotation="90" wrapText="1"/>
    </xf>
    <xf numFmtId="0" fontId="24" fillId="35" borderId="100" xfId="5" applyNumberFormat="1" applyFont="1" applyFill="1" applyBorder="1" applyAlignment="1" applyProtection="1">
      <alignment horizontal="center" vertical="center" textRotation="90" wrapText="1"/>
    </xf>
    <xf numFmtId="0" fontId="24" fillId="35" borderId="102" xfId="5" applyNumberFormat="1" applyFont="1" applyFill="1" applyBorder="1" applyAlignment="1" applyProtection="1">
      <alignment horizontal="center" vertical="center" textRotation="90" wrapText="1"/>
    </xf>
    <xf numFmtId="0" fontId="24" fillId="35" borderId="101" xfId="5" applyNumberFormat="1" applyFont="1" applyFill="1" applyBorder="1" applyAlignment="1" applyProtection="1">
      <alignment horizontal="center" vertical="center" textRotation="90" wrapText="1"/>
    </xf>
    <xf numFmtId="0" fontId="43" fillId="35" borderId="70" xfId="5" applyNumberFormat="1" applyFont="1" applyFill="1" applyBorder="1" applyAlignment="1" applyProtection="1">
      <alignment horizontal="center"/>
    </xf>
    <xf numFmtId="0" fontId="43" fillId="35" borderId="79" xfId="5" applyNumberFormat="1" applyFont="1" applyFill="1" applyBorder="1" applyAlignment="1" applyProtection="1">
      <alignment horizontal="center"/>
    </xf>
    <xf numFmtId="0" fontId="43" fillId="35" borderId="71" xfId="5" applyNumberFormat="1" applyFont="1" applyFill="1" applyBorder="1" applyAlignment="1" applyProtection="1">
      <alignment horizontal="center"/>
    </xf>
    <xf numFmtId="0" fontId="14" fillId="35" borderId="73" xfId="5" applyNumberFormat="1" applyFont="1" applyFill="1" applyBorder="1" applyAlignment="1" applyProtection="1">
      <alignment horizontal="center" vertical="distributed"/>
    </xf>
    <xf numFmtId="0" fontId="14" fillId="35" borderId="99" xfId="5" applyNumberFormat="1" applyFont="1" applyFill="1" applyBorder="1" applyAlignment="1" applyProtection="1">
      <alignment horizontal="center" vertical="distributed"/>
    </xf>
    <xf numFmtId="0" fontId="14" fillId="35" borderId="98" xfId="5" applyNumberFormat="1" applyFont="1" applyFill="1" applyBorder="1" applyAlignment="1" applyProtection="1">
      <alignment horizontal="center" vertical="distributed"/>
    </xf>
    <xf numFmtId="0" fontId="14" fillId="35" borderId="67" xfId="5" applyNumberFormat="1" applyFont="1" applyFill="1" applyBorder="1" applyAlignment="1" applyProtection="1">
      <alignment horizontal="center" vertical="center" wrapText="1"/>
    </xf>
    <xf numFmtId="0" fontId="14" fillId="35" borderId="0" xfId="5" applyNumberFormat="1" applyFont="1" applyFill="1" applyBorder="1" applyAlignment="1" applyProtection="1">
      <alignment horizontal="center" vertical="center" wrapText="1"/>
    </xf>
    <xf numFmtId="0" fontId="14" fillId="35" borderId="72" xfId="5" applyNumberFormat="1" applyFont="1" applyFill="1" applyBorder="1" applyAlignment="1" applyProtection="1">
      <alignment horizontal="center" vertical="center" wrapText="1"/>
    </xf>
    <xf numFmtId="0" fontId="14" fillId="35" borderId="100" xfId="5" applyNumberFormat="1" applyFont="1" applyFill="1" applyBorder="1" applyAlignment="1" applyProtection="1">
      <alignment horizontal="center" vertical="center" wrapText="1"/>
    </xf>
    <xf numFmtId="0" fontId="14" fillId="35" borderId="102" xfId="5" applyNumberFormat="1" applyFont="1" applyFill="1" applyBorder="1" applyAlignment="1" applyProtection="1">
      <alignment horizontal="center" vertical="center" wrapText="1"/>
    </xf>
    <xf numFmtId="0" fontId="14" fillId="35" borderId="101" xfId="5" applyNumberFormat="1" applyFont="1" applyFill="1" applyBorder="1" applyAlignment="1" applyProtection="1">
      <alignment horizontal="center" vertical="center" wrapText="1"/>
    </xf>
    <xf numFmtId="0" fontId="43" fillId="35" borderId="66" xfId="5" applyNumberFormat="1" applyFont="1" applyFill="1" applyBorder="1" applyAlignment="1" applyProtection="1">
      <alignment horizontal="center" vertical="distributed"/>
    </xf>
    <xf numFmtId="0" fontId="43" fillId="35" borderId="59" xfId="5" applyNumberFormat="1" applyFont="1" applyFill="1" applyBorder="1" applyAlignment="1" applyProtection="1">
      <alignment horizontal="center" vertical="distributed"/>
    </xf>
    <xf numFmtId="0" fontId="43" fillId="35" borderId="69" xfId="5" applyNumberFormat="1" applyFont="1" applyFill="1" applyBorder="1" applyAlignment="1" applyProtection="1">
      <alignment horizontal="center" vertical="distributed"/>
    </xf>
    <xf numFmtId="0" fontId="43" fillId="35" borderId="70" xfId="5" applyNumberFormat="1" applyFont="1" applyFill="1" applyBorder="1" applyAlignment="1" applyProtection="1">
      <alignment horizontal="center" vertical="distributed"/>
    </xf>
    <xf numFmtId="0" fontId="43" fillId="35" borderId="79" xfId="5" applyNumberFormat="1" applyFont="1" applyFill="1" applyBorder="1" applyAlignment="1" applyProtection="1">
      <alignment horizontal="center" vertical="distributed"/>
    </xf>
    <xf numFmtId="0" fontId="43" fillId="35" borderId="71" xfId="5" applyNumberFormat="1" applyFont="1" applyFill="1" applyBorder="1" applyAlignment="1" applyProtection="1">
      <alignment horizontal="center" vertical="distributed"/>
    </xf>
    <xf numFmtId="0" fontId="14" fillId="35" borderId="78" xfId="5" applyNumberFormat="1" applyFont="1" applyFill="1" applyBorder="1" applyAlignment="1" applyProtection="1">
      <alignment horizontal="center"/>
    </xf>
    <xf numFmtId="0" fontId="14" fillId="35" borderId="83" xfId="5" applyNumberFormat="1" applyFont="1" applyFill="1" applyBorder="1" applyAlignment="1" applyProtection="1">
      <alignment horizontal="center"/>
    </xf>
    <xf numFmtId="0" fontId="14" fillId="35" borderId="86" xfId="5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left" vertical="center"/>
    </xf>
    <xf numFmtId="0" fontId="97" fillId="0" borderId="57" xfId="5" applyFont="1" applyBorder="1" applyAlignment="1">
      <alignment horizontal="center"/>
    </xf>
    <xf numFmtId="0" fontId="3" fillId="5" borderId="144" xfId="0" applyNumberFormat="1" applyFont="1" applyFill="1" applyBorder="1" applyAlignment="1" applyProtection="1">
      <alignment horizontal="center" vertical="distributed"/>
    </xf>
    <xf numFmtId="0" fontId="38" fillId="0" borderId="0" xfId="0" applyNumberFormat="1" applyFont="1" applyFill="1" applyBorder="1" applyAlignment="1" applyProtection="1">
      <alignment horizontal="left" vertical="distributed"/>
    </xf>
    <xf numFmtId="0" fontId="3" fillId="5" borderId="84" xfId="0" applyNumberFormat="1" applyFont="1" applyFill="1" applyBorder="1" applyAlignment="1" applyProtection="1">
      <alignment horizontal="center" vertical="distributed"/>
    </xf>
    <xf numFmtId="0" fontId="3" fillId="0" borderId="72" xfId="5" applyNumberFormat="1" applyFont="1" applyFill="1" applyBorder="1" applyAlignment="1" applyProtection="1">
      <alignment horizontal="center" vertical="distributed"/>
    </xf>
    <xf numFmtId="0" fontId="10" fillId="22" borderId="111" xfId="0" applyNumberFormat="1" applyFont="1" applyFill="1" applyBorder="1" applyAlignment="1" applyProtection="1">
      <alignment horizontal="center" vertical="center"/>
    </xf>
    <xf numFmtId="0" fontId="10" fillId="22" borderId="77" xfId="0" applyNumberFormat="1" applyFont="1" applyFill="1" applyBorder="1" applyAlignment="1" applyProtection="1">
      <alignment horizontal="center" vertical="center"/>
    </xf>
    <xf numFmtId="0" fontId="10" fillId="22" borderId="151" xfId="0" applyNumberFormat="1" applyFont="1" applyFill="1" applyBorder="1" applyAlignment="1" applyProtection="1">
      <alignment horizontal="center" vertical="center"/>
    </xf>
    <xf numFmtId="0" fontId="10" fillId="22" borderId="109" xfId="0" applyNumberFormat="1" applyFont="1" applyFill="1" applyBorder="1" applyAlignment="1" applyProtection="1">
      <alignment horizontal="center" vertical="center"/>
    </xf>
    <xf numFmtId="0" fontId="10" fillId="22" borderId="154" xfId="0" applyNumberFormat="1" applyFont="1" applyFill="1" applyBorder="1" applyAlignment="1" applyProtection="1">
      <alignment horizontal="center" vertical="center"/>
    </xf>
    <xf numFmtId="0" fontId="2" fillId="6" borderId="80" xfId="5" applyNumberFormat="1" applyFont="1" applyFill="1" applyBorder="1" applyAlignment="1" applyProtection="1">
      <alignment horizontal="center" vertical="center"/>
    </xf>
    <xf numFmtId="0" fontId="2" fillId="6" borderId="82" xfId="5" applyNumberFormat="1" applyFont="1" applyFill="1" applyBorder="1" applyAlignment="1" applyProtection="1">
      <alignment horizontal="center" vertical="center"/>
    </xf>
    <xf numFmtId="0" fontId="2" fillId="6" borderId="81" xfId="5" applyNumberFormat="1" applyFont="1" applyFill="1" applyBorder="1" applyAlignment="1" applyProtection="1">
      <alignment horizontal="center" vertical="center"/>
    </xf>
    <xf numFmtId="1" fontId="34" fillId="28" borderId="78" xfId="0" applyNumberFormat="1" applyFont="1" applyFill="1" applyBorder="1" applyAlignment="1" applyProtection="1">
      <alignment horizontal="center" vertical="center" shrinkToFit="1"/>
      <protection hidden="1"/>
    </xf>
    <xf numFmtId="1" fontId="34" fillId="28" borderId="85" xfId="0" applyNumberFormat="1" applyFont="1" applyFill="1" applyBorder="1" applyAlignment="1" applyProtection="1">
      <alignment horizontal="center" vertical="center" shrinkToFit="1"/>
      <protection hidden="1"/>
    </xf>
    <xf numFmtId="1" fontId="34" fillId="28" borderId="84" xfId="0" applyNumberFormat="1" applyFont="1" applyFill="1" applyBorder="1" applyAlignment="1" applyProtection="1">
      <alignment horizontal="center" vertical="center" shrinkToFit="1"/>
      <protection hidden="1"/>
    </xf>
    <xf numFmtId="1" fontId="34" fillId="28" borderId="86" xfId="0" applyNumberFormat="1" applyFont="1" applyFill="1" applyBorder="1" applyAlignment="1" applyProtection="1">
      <alignment horizontal="center" vertical="center" shrinkToFit="1"/>
      <protection hidden="1"/>
    </xf>
    <xf numFmtId="0" fontId="10" fillId="22" borderId="63" xfId="0" applyNumberFormat="1" applyFont="1" applyFill="1" applyBorder="1" applyAlignment="1" applyProtection="1">
      <alignment horizontal="center" vertical="center"/>
    </xf>
    <xf numFmtId="0" fontId="10" fillId="22" borderId="62" xfId="0" applyNumberFormat="1" applyFont="1" applyFill="1" applyBorder="1" applyAlignment="1" applyProtection="1">
      <alignment horizontal="center" vertical="center"/>
    </xf>
    <xf numFmtId="0" fontId="1" fillId="25" borderId="66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25" borderId="69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25" borderId="70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25" borderId="71" xfId="0" applyNumberFormat="1" applyFont="1" applyFill="1" applyBorder="1" applyAlignment="1" applyProtection="1">
      <alignment horizontal="center" vertical="center" textRotation="90" wrapText="1"/>
      <protection hidden="1"/>
    </xf>
    <xf numFmtId="0" fontId="51" fillId="25" borderId="0" xfId="5" applyNumberFormat="1" applyFont="1" applyFill="1" applyBorder="1" applyAlignment="1" applyProtection="1">
      <alignment horizontal="center"/>
      <protection hidden="1"/>
    </xf>
    <xf numFmtId="0" fontId="51" fillId="25" borderId="0" xfId="5" applyNumberFormat="1" applyFont="1" applyFill="1" applyBorder="1" applyAlignment="1" applyProtection="1">
      <alignment horizontal="left" vertical="center"/>
      <protection locked="0"/>
    </xf>
    <xf numFmtId="0" fontId="51" fillId="25" borderId="0" xfId="5" applyNumberFormat="1" applyFont="1" applyFill="1" applyBorder="1" applyAlignment="1" applyProtection="1">
      <alignment vertical="center"/>
      <protection locked="0"/>
    </xf>
    <xf numFmtId="14" fontId="51" fillId="25" borderId="0" xfId="5" applyNumberFormat="1" applyFont="1" applyFill="1" applyBorder="1" applyAlignment="1" applyProtection="1">
      <alignment horizontal="left" vertical="center"/>
      <protection locked="0"/>
    </xf>
    <xf numFmtId="0" fontId="83" fillId="0" borderId="0" xfId="5" applyNumberFormat="1" applyFont="1" applyFill="1" applyBorder="1" applyAlignment="1" applyProtection="1">
      <alignment horizontal="center" vertical="center"/>
    </xf>
    <xf numFmtId="0" fontId="10" fillId="26" borderId="60" xfId="5" applyNumberFormat="1" applyFont="1" applyFill="1" applyBorder="1" applyAlignment="1" applyProtection="1">
      <alignment horizontal="center" vertical="distributed" wrapText="1"/>
    </xf>
    <xf numFmtId="0" fontId="10" fillId="26" borderId="150" xfId="5" applyNumberFormat="1" applyFont="1" applyFill="1" applyBorder="1" applyAlignment="1" applyProtection="1">
      <alignment horizontal="center" vertical="distributed" wrapText="1"/>
    </xf>
    <xf numFmtId="0" fontId="10" fillId="26" borderId="61" xfId="5" applyNumberFormat="1" applyFont="1" applyFill="1" applyBorder="1" applyAlignment="1" applyProtection="1">
      <alignment horizontal="center" vertical="distributed" wrapText="1"/>
    </xf>
    <xf numFmtId="0" fontId="84" fillId="5" borderId="62" xfId="5" applyNumberFormat="1" applyFont="1" applyFill="1" applyBorder="1" applyAlignment="1" applyProtection="1">
      <alignment horizontal="center" vertical="distributed" wrapText="1"/>
    </xf>
    <xf numFmtId="0" fontId="84" fillId="5" borderId="64" xfId="5" applyNumberFormat="1" applyFont="1" applyFill="1" applyBorder="1" applyAlignment="1" applyProtection="1">
      <alignment horizontal="center" vertical="distributed" wrapText="1"/>
    </xf>
    <xf numFmtId="0" fontId="84" fillId="5" borderId="63" xfId="5" applyNumberFormat="1" applyFont="1" applyFill="1" applyBorder="1" applyAlignment="1" applyProtection="1">
      <alignment horizontal="center" vertical="distributed" wrapText="1"/>
    </xf>
    <xf numFmtId="0" fontId="84" fillId="5" borderId="62" xfId="5" applyNumberFormat="1" applyFont="1" applyFill="1" applyBorder="1" applyAlignment="1" applyProtection="1">
      <alignment horizontal="center" vertical="distributed"/>
    </xf>
    <xf numFmtId="0" fontId="84" fillId="5" borderId="64" xfId="5" applyNumberFormat="1" applyFont="1" applyFill="1" applyBorder="1" applyAlignment="1" applyProtection="1">
      <alignment horizontal="center" vertical="distributed"/>
    </xf>
    <xf numFmtId="0" fontId="84" fillId="5" borderId="63" xfId="5" applyNumberFormat="1" applyFont="1" applyFill="1" applyBorder="1" applyAlignment="1" applyProtection="1">
      <alignment horizontal="center" vertical="distributed"/>
    </xf>
    <xf numFmtId="0" fontId="39" fillId="0" borderId="0" xfId="5" applyNumberFormat="1" applyFont="1" applyFill="1" applyBorder="1" applyAlignment="1" applyProtection="1">
      <alignment horizontal="left" vertical="center"/>
      <protection hidden="1"/>
    </xf>
    <xf numFmtId="0" fontId="22" fillId="0" borderId="0" xfId="5" applyNumberFormat="1" applyFont="1" applyFill="1" applyBorder="1" applyAlignment="1" applyProtection="1">
      <alignment horizontal="left" wrapText="1"/>
      <protection hidden="1"/>
    </xf>
    <xf numFmtId="0" fontId="22" fillId="0" borderId="0" xfId="5" applyNumberFormat="1" applyFont="1" applyFill="1" applyBorder="1" applyAlignment="1" applyProtection="1">
      <alignment horizontal="center" wrapText="1"/>
      <protection hidden="1"/>
    </xf>
    <xf numFmtId="0" fontId="44" fillId="0" borderId="0" xfId="5" applyNumberFormat="1" applyFont="1" applyFill="1" applyBorder="1" applyAlignment="1" applyProtection="1">
      <alignment horizontal="center" vertical="center"/>
      <protection hidden="1"/>
    </xf>
    <xf numFmtId="0" fontId="22" fillId="0" borderId="0" xfId="5" applyNumberFormat="1" applyFont="1" applyFill="1" applyBorder="1" applyAlignment="1" applyProtection="1">
      <alignment horizontal="left" vertical="center"/>
      <protection hidden="1"/>
    </xf>
    <xf numFmtId="0" fontId="39" fillId="0" borderId="0" xfId="5" applyNumberFormat="1" applyFont="1" applyFill="1" applyBorder="1" applyAlignment="1" applyProtection="1">
      <alignment horizontal="center" vertical="center"/>
    </xf>
    <xf numFmtId="0" fontId="22" fillId="0" borderId="0" xfId="5" applyNumberFormat="1" applyFont="1" applyFill="1" applyBorder="1" applyAlignment="1" applyProtection="1">
      <alignment vertical="center"/>
      <protection hidden="1"/>
    </xf>
    <xf numFmtId="0" fontId="45" fillId="0" borderId="0" xfId="5" applyNumberFormat="1" applyFont="1" applyFill="1" applyBorder="1" applyAlignment="1" applyProtection="1">
      <alignment horizontal="left" vertical="top" wrapText="1"/>
      <protection locked="0"/>
    </xf>
    <xf numFmtId="49" fontId="22" fillId="0" borderId="0" xfId="5" applyNumberFormat="1" applyFont="1" applyFill="1" applyBorder="1" applyAlignment="1" applyProtection="1">
      <alignment horizontal="left" vertical="center" indent="1"/>
      <protection hidden="1"/>
    </xf>
    <xf numFmtId="0" fontId="45" fillId="0" borderId="0" xfId="5" applyNumberFormat="1" applyFont="1" applyFill="1" applyBorder="1" applyAlignment="1" applyProtection="1">
      <alignment horizontal="center"/>
      <protection hidden="1"/>
    </xf>
    <xf numFmtId="0" fontId="78" fillId="0" borderId="0" xfId="5" applyNumberFormat="1" applyFont="1" applyFill="1" applyBorder="1" applyAlignment="1" applyProtection="1">
      <alignment horizontal="center"/>
      <protection hidden="1"/>
    </xf>
    <xf numFmtId="0" fontId="77" fillId="0" borderId="0" xfId="5" applyNumberFormat="1" applyFont="1" applyFill="1" applyBorder="1" applyAlignment="1" applyProtection="1">
      <alignment horizontal="center" vertical="top"/>
      <protection hidden="1"/>
    </xf>
    <xf numFmtId="49" fontId="47" fillId="0" borderId="0" xfId="5" applyNumberFormat="1" applyFont="1" applyFill="1" applyBorder="1" applyAlignment="1" applyProtection="1">
      <alignment horizontal="center" vertical="center" wrapText="1"/>
      <protection locked="0"/>
    </xf>
    <xf numFmtId="49" fontId="45" fillId="0" borderId="0" xfId="5" applyNumberFormat="1" applyFont="1" applyFill="1" applyBorder="1" applyAlignment="1" applyProtection="1">
      <alignment horizontal="left" vertical="center"/>
      <protection locked="0"/>
    </xf>
    <xf numFmtId="49" fontId="45" fillId="0" borderId="0" xfId="5" applyNumberFormat="1" applyFont="1" applyFill="1" applyBorder="1" applyAlignment="1" applyProtection="1">
      <alignment horizontal="left" vertical="top" wrapText="1"/>
      <protection locked="0"/>
    </xf>
    <xf numFmtId="0" fontId="84" fillId="5" borderId="65" xfId="5" applyNumberFormat="1" applyFont="1" applyFill="1" applyBorder="1" applyAlignment="1" applyProtection="1">
      <alignment horizontal="center" vertical="distributed"/>
    </xf>
    <xf numFmtId="49" fontId="22" fillId="0" borderId="0" xfId="5" applyNumberFormat="1" applyFont="1" applyFill="1" applyBorder="1" applyAlignment="1" applyProtection="1">
      <alignment horizontal="left" vertical="center"/>
      <protection hidden="1"/>
    </xf>
    <xf numFmtId="49" fontId="45" fillId="0" borderId="0" xfId="5" applyNumberFormat="1" applyFont="1" applyFill="1" applyBorder="1" applyAlignment="1" applyProtection="1">
      <alignment horizontal="left" vertical="center" shrinkToFit="1"/>
      <protection hidden="1"/>
    </xf>
    <xf numFmtId="0" fontId="12" fillId="0" borderId="6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5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1" xfId="0" applyNumberFormat="1" applyFont="1" applyFill="1" applyBorder="1" applyAlignment="1" applyProtection="1">
      <alignment horizontal="center" vertical="center" wrapText="1"/>
      <protection hidden="1"/>
    </xf>
    <xf numFmtId="0" fontId="65" fillId="0" borderId="4" xfId="4" applyFont="1" applyBorder="1" applyAlignment="1">
      <alignment horizontal="center" vertical="center" wrapText="1"/>
    </xf>
    <xf numFmtId="0" fontId="65" fillId="0" borderId="40" xfId="4" applyFont="1" applyBorder="1" applyAlignment="1">
      <alignment horizontal="center" vertical="center" wrapText="1"/>
    </xf>
    <xf numFmtId="1" fontId="63" fillId="12" borderId="7" xfId="4" applyNumberFormat="1" applyFont="1" applyFill="1" applyBorder="1" applyAlignment="1">
      <alignment horizontal="center" vertical="center"/>
    </xf>
    <xf numFmtId="1" fontId="63" fillId="12" borderId="40" xfId="4" applyNumberFormat="1" applyFont="1" applyFill="1" applyBorder="1" applyAlignment="1">
      <alignment horizontal="center" vertical="center"/>
    </xf>
    <xf numFmtId="1" fontId="63" fillId="22" borderId="7" xfId="4" applyNumberFormat="1" applyFont="1" applyFill="1" applyBorder="1" applyAlignment="1">
      <alignment horizontal="center" vertical="center"/>
    </xf>
    <xf numFmtId="1" fontId="63" fillId="22" borderId="40" xfId="4" applyNumberFormat="1" applyFont="1" applyFill="1" applyBorder="1" applyAlignment="1">
      <alignment horizontal="center" vertical="center"/>
    </xf>
    <xf numFmtId="0" fontId="73" fillId="0" borderId="0" xfId="4" applyFont="1" applyBorder="1" applyAlignment="1">
      <alignment horizontal="center" textRotation="90" wrapText="1"/>
    </xf>
    <xf numFmtId="0" fontId="56" fillId="0" borderId="0" xfId="4" applyFont="1" applyBorder="1" applyAlignment="1">
      <alignment horizontal="center" textRotation="90" wrapText="1"/>
    </xf>
    <xf numFmtId="0" fontId="14" fillId="0" borderId="27" xfId="4" applyFont="1" applyBorder="1" applyAlignment="1">
      <alignment horizontal="center" textRotation="90" wrapText="1"/>
    </xf>
    <xf numFmtId="0" fontId="14" fillId="0" borderId="2" xfId="4" applyFont="1" applyBorder="1" applyAlignment="1">
      <alignment horizontal="center" textRotation="90" wrapText="1"/>
    </xf>
    <xf numFmtId="0" fontId="14" fillId="0" borderId="32" xfId="4" applyFont="1" applyBorder="1" applyAlignment="1">
      <alignment horizontal="center" textRotation="90" wrapText="1"/>
    </xf>
    <xf numFmtId="0" fontId="28" fillId="0" borderId="62" xfId="4" applyFont="1" applyBorder="1" applyAlignment="1">
      <alignment horizontal="center" vertical="center"/>
    </xf>
    <xf numFmtId="0" fontId="28" fillId="0" borderId="64" xfId="4" applyFont="1" applyBorder="1" applyAlignment="1">
      <alignment horizontal="center" vertical="center"/>
    </xf>
    <xf numFmtId="0" fontId="28" fillId="0" borderId="63" xfId="4" applyFont="1" applyBorder="1" applyAlignment="1">
      <alignment horizontal="center" vertical="center"/>
    </xf>
    <xf numFmtId="0" fontId="52" fillId="11" borderId="20" xfId="4" applyFont="1" applyFill="1" applyBorder="1" applyAlignment="1">
      <alignment horizontal="left" vertical="center" wrapText="1"/>
    </xf>
    <xf numFmtId="0" fontId="52" fillId="11" borderId="46" xfId="4" applyFont="1" applyFill="1" applyBorder="1" applyAlignment="1">
      <alignment horizontal="left" vertical="center" wrapText="1"/>
    </xf>
    <xf numFmtId="0" fontId="52" fillId="11" borderId="22" xfId="4" applyFont="1" applyFill="1" applyBorder="1" applyAlignment="1">
      <alignment horizontal="left" vertical="center" wrapText="1"/>
    </xf>
    <xf numFmtId="0" fontId="52" fillId="11" borderId="48" xfId="4" applyFont="1" applyFill="1" applyBorder="1" applyAlignment="1">
      <alignment horizontal="left" vertical="center" wrapText="1"/>
    </xf>
    <xf numFmtId="0" fontId="61" fillId="0" borderId="27" xfId="4" applyFont="1" applyBorder="1" applyAlignment="1">
      <alignment horizontal="center" vertical="center" textRotation="90" wrapText="1"/>
    </xf>
    <xf numFmtId="0" fontId="61" fillId="0" borderId="2" xfId="4" applyFont="1" applyBorder="1" applyAlignment="1">
      <alignment horizontal="center" vertical="center" textRotation="90" wrapText="1"/>
    </xf>
    <xf numFmtId="0" fontId="61" fillId="0" borderId="32" xfId="4" applyFont="1" applyBorder="1" applyAlignment="1">
      <alignment horizontal="center" vertical="center" textRotation="90" wrapText="1"/>
    </xf>
    <xf numFmtId="0" fontId="70" fillId="5" borderId="89" xfId="4" applyFont="1" applyFill="1" applyBorder="1" applyAlignment="1">
      <alignment horizontal="left" vertical="distributed"/>
    </xf>
    <xf numFmtId="0" fontId="70" fillId="5" borderId="92" xfId="4" applyFont="1" applyFill="1" applyBorder="1" applyAlignment="1">
      <alignment horizontal="left" vertical="distributed"/>
    </xf>
    <xf numFmtId="0" fontId="70" fillId="5" borderId="137" xfId="4" applyFont="1" applyFill="1" applyBorder="1" applyAlignment="1">
      <alignment horizontal="left" vertical="distributed"/>
    </xf>
    <xf numFmtId="0" fontId="70" fillId="5" borderId="121" xfId="4" applyFont="1" applyFill="1" applyBorder="1" applyAlignment="1">
      <alignment horizontal="left" vertical="distributed"/>
    </xf>
    <xf numFmtId="0" fontId="75" fillId="18" borderId="17" xfId="4" applyFont="1" applyFill="1" applyBorder="1" applyAlignment="1">
      <alignment horizontal="center" vertical="center" textRotation="90" wrapText="1"/>
    </xf>
    <xf numFmtId="0" fontId="75" fillId="18" borderId="6" xfId="4" applyFont="1" applyFill="1" applyBorder="1" applyAlignment="1">
      <alignment horizontal="center" vertical="center" textRotation="90" wrapText="1"/>
    </xf>
    <xf numFmtId="0" fontId="75" fillId="18" borderId="21" xfId="4" applyFont="1" applyFill="1" applyBorder="1" applyAlignment="1">
      <alignment horizontal="center" vertical="center" textRotation="90" wrapText="1"/>
    </xf>
    <xf numFmtId="0" fontId="75" fillId="18" borderId="19" xfId="4" applyFont="1" applyFill="1" applyBorder="1" applyAlignment="1">
      <alignment horizontal="center" vertical="center" textRotation="90" wrapText="1"/>
    </xf>
    <xf numFmtId="0" fontId="75" fillId="18" borderId="42" xfId="4" applyFont="1" applyFill="1" applyBorder="1" applyAlignment="1">
      <alignment horizontal="center" vertical="center" textRotation="90" wrapText="1"/>
    </xf>
    <xf numFmtId="0" fontId="75" fillId="18" borderId="39" xfId="4" applyFont="1" applyFill="1" applyBorder="1" applyAlignment="1">
      <alignment horizontal="center" vertical="center" textRotation="90" wrapText="1"/>
    </xf>
    <xf numFmtId="0" fontId="67" fillId="0" borderId="0" xfId="4" applyFont="1" applyAlignment="1">
      <alignment horizontal="center"/>
    </xf>
    <xf numFmtId="0" fontId="53" fillId="0" borderId="0" xfId="4" applyFont="1" applyAlignment="1">
      <alignment horizontal="center"/>
    </xf>
    <xf numFmtId="0" fontId="68" fillId="0" borderId="0" xfId="4" applyFont="1" applyAlignment="1">
      <alignment horizontal="center"/>
    </xf>
    <xf numFmtId="0" fontId="74" fillId="38" borderId="17" xfId="4" applyFont="1" applyFill="1" applyBorder="1" applyAlignment="1">
      <alignment horizontal="center" vertical="center" textRotation="90" wrapText="1"/>
    </xf>
    <xf numFmtId="0" fontId="74" fillId="38" borderId="6" xfId="4" applyFont="1" applyFill="1" applyBorder="1" applyAlignment="1">
      <alignment horizontal="center" vertical="center" textRotation="90" wrapText="1"/>
    </xf>
    <xf numFmtId="0" fontId="74" fillId="38" borderId="21" xfId="4" applyFont="1" applyFill="1" applyBorder="1" applyAlignment="1">
      <alignment horizontal="center" vertical="center" textRotation="90" wrapText="1"/>
    </xf>
    <xf numFmtId="0" fontId="74" fillId="38" borderId="19" xfId="4" applyFont="1" applyFill="1" applyBorder="1" applyAlignment="1">
      <alignment horizontal="center" vertical="center" textRotation="90" wrapText="1"/>
    </xf>
    <xf numFmtId="0" fontId="74" fillId="38" borderId="42" xfId="4" applyFont="1" applyFill="1" applyBorder="1" applyAlignment="1">
      <alignment horizontal="center" vertical="center" textRotation="90" wrapText="1"/>
    </xf>
    <xf numFmtId="0" fontId="74" fillId="38" borderId="39" xfId="4" applyFont="1" applyFill="1" applyBorder="1" applyAlignment="1">
      <alignment horizontal="center" vertical="center" textRotation="90" wrapText="1"/>
    </xf>
    <xf numFmtId="0" fontId="28" fillId="0" borderId="47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11" fillId="0" borderId="87" xfId="4" applyFont="1" applyBorder="1" applyAlignment="1">
      <alignment horizontal="center" vertical="center"/>
    </xf>
    <xf numFmtId="0" fontId="11" fillId="0" borderId="64" xfId="4" applyFont="1" applyBorder="1" applyAlignment="1">
      <alignment horizontal="center" vertical="center"/>
    </xf>
    <xf numFmtId="0" fontId="11" fillId="0" borderId="63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left" vertical="distributed"/>
    </xf>
    <xf numFmtId="0" fontId="10" fillId="0" borderId="0" xfId="3" applyFont="1" applyBorder="1" applyAlignment="1">
      <alignment horizontal="center" vertical="distributed"/>
    </xf>
    <xf numFmtId="0" fontId="10" fillId="0" borderId="0" xfId="3" applyFont="1" applyBorder="1" applyAlignment="1">
      <alignment horizontal="left" vertical="distributed"/>
    </xf>
    <xf numFmtId="0" fontId="65" fillId="0" borderId="2" xfId="4" applyFont="1" applyBorder="1" applyAlignment="1">
      <alignment horizontal="center" vertical="center" wrapText="1"/>
    </xf>
    <xf numFmtId="0" fontId="69" fillId="13" borderId="27" xfId="4" applyFont="1" applyFill="1" applyBorder="1" applyAlignment="1">
      <alignment horizontal="center" vertical="center" wrapText="1"/>
    </xf>
    <xf numFmtId="0" fontId="69" fillId="13" borderId="2" xfId="4" applyFont="1" applyFill="1" applyBorder="1" applyAlignment="1">
      <alignment horizontal="center" vertical="center" wrapText="1"/>
    </xf>
    <xf numFmtId="0" fontId="22" fillId="0" borderId="0" xfId="4" applyFont="1" applyAlignment="1">
      <alignment horizontal="center"/>
    </xf>
    <xf numFmtId="0" fontId="23" fillId="0" borderId="0" xfId="3" applyFont="1" applyBorder="1" applyAlignment="1">
      <alignment horizontal="center" vertical="distributed"/>
    </xf>
    <xf numFmtId="0" fontId="52" fillId="0" borderId="0" xfId="4" applyFont="1" applyAlignment="1">
      <alignment horizontal="center"/>
    </xf>
    <xf numFmtId="0" fontId="59" fillId="0" borderId="27" xfId="4" applyFont="1" applyBorder="1" applyAlignment="1">
      <alignment horizontal="center" vertical="center" textRotation="90" wrapText="1"/>
    </xf>
    <xf numFmtId="0" fontId="59" fillId="0" borderId="2" xfId="4" applyFont="1" applyBorder="1" applyAlignment="1">
      <alignment horizontal="center" vertical="center" textRotation="90" wrapText="1"/>
    </xf>
    <xf numFmtId="0" fontId="59" fillId="0" borderId="32" xfId="4" applyFont="1" applyBorder="1" applyAlignment="1">
      <alignment horizontal="center" vertical="center" textRotation="90" wrapText="1"/>
    </xf>
    <xf numFmtId="0" fontId="59" fillId="0" borderId="18" xfId="4" applyFont="1" applyBorder="1" applyAlignment="1">
      <alignment horizontal="center" vertical="center" wrapText="1"/>
    </xf>
    <xf numFmtId="0" fontId="59" fillId="0" borderId="34" xfId="4" applyFont="1" applyBorder="1" applyAlignment="1">
      <alignment horizontal="center" vertical="center" wrapText="1"/>
    </xf>
    <xf numFmtId="0" fontId="59" fillId="0" borderId="30" xfId="4" applyFont="1" applyBorder="1" applyAlignment="1">
      <alignment horizontal="center" vertical="center" wrapText="1"/>
    </xf>
    <xf numFmtId="0" fontId="59" fillId="0" borderId="31" xfId="4" applyFont="1" applyBorder="1" applyAlignment="1">
      <alignment horizontal="center" vertical="center" wrapText="1"/>
    </xf>
    <xf numFmtId="0" fontId="59" fillId="0" borderId="43" xfId="4" applyFont="1" applyBorder="1" applyAlignment="1">
      <alignment horizontal="center" vertical="center" wrapText="1"/>
    </xf>
    <xf numFmtId="0" fontId="59" fillId="0" borderId="33" xfId="4" applyFont="1" applyBorder="1" applyAlignment="1">
      <alignment horizontal="center" vertical="center" wrapText="1"/>
    </xf>
    <xf numFmtId="0" fontId="75" fillId="7" borderId="91" xfId="4" applyFont="1" applyFill="1" applyBorder="1" applyAlignment="1">
      <alignment horizontal="center" vertical="center" textRotation="90" wrapText="1"/>
    </xf>
    <xf numFmtId="0" fontId="75" fillId="7" borderId="90" xfId="4" applyFont="1" applyFill="1" applyBorder="1" applyAlignment="1">
      <alignment horizontal="center" vertical="center" textRotation="90" wrapText="1"/>
    </xf>
    <xf numFmtId="0" fontId="75" fillId="7" borderId="97" xfId="4" applyFont="1" applyFill="1" applyBorder="1" applyAlignment="1">
      <alignment horizontal="center" vertical="center" textRotation="90" wrapText="1"/>
    </xf>
    <xf numFmtId="0" fontId="75" fillId="7" borderId="54" xfId="4" applyFont="1" applyFill="1" applyBorder="1" applyAlignment="1">
      <alignment horizontal="center" vertical="center" textRotation="90" wrapText="1"/>
    </xf>
    <xf numFmtId="0" fontId="75" fillId="7" borderId="0" xfId="4" applyFont="1" applyFill="1" applyBorder="1" applyAlignment="1">
      <alignment horizontal="center" vertical="center" textRotation="90" wrapText="1"/>
    </xf>
    <xf numFmtId="0" fontId="75" fillId="7" borderId="55" xfId="4" applyFont="1" applyFill="1" applyBorder="1" applyAlignment="1">
      <alignment horizontal="center" vertical="center" textRotation="90" wrapText="1"/>
    </xf>
    <xf numFmtId="0" fontId="75" fillId="7" borderId="42" xfId="4" applyFont="1" applyFill="1" applyBorder="1" applyAlignment="1">
      <alignment horizontal="center" vertical="center" textRotation="90" wrapText="1"/>
    </xf>
    <xf numFmtId="0" fontId="75" fillId="7" borderId="79" xfId="4" applyFont="1" applyFill="1" applyBorder="1" applyAlignment="1">
      <alignment horizontal="center" vertical="center" textRotation="90" wrapText="1"/>
    </xf>
    <xf numFmtId="0" fontId="75" fillId="7" borderId="39" xfId="4" applyFont="1" applyFill="1" applyBorder="1" applyAlignment="1">
      <alignment horizontal="center" vertical="center" textRotation="90" wrapText="1"/>
    </xf>
    <xf numFmtId="0" fontId="10" fillId="0" borderId="0" xfId="3" applyFont="1" applyAlignment="1">
      <alignment horizontal="right"/>
    </xf>
    <xf numFmtId="0" fontId="52" fillId="11" borderId="28" xfId="4" applyFont="1" applyFill="1" applyBorder="1" applyAlignment="1">
      <alignment horizontal="left" vertical="center" wrapText="1"/>
    </xf>
    <xf numFmtId="0" fontId="52" fillId="11" borderId="41" xfId="4" applyFont="1" applyFill="1" applyBorder="1" applyAlignment="1">
      <alignment horizontal="left" vertical="center" wrapText="1"/>
    </xf>
    <xf numFmtId="0" fontId="59" fillId="0" borderId="14" xfId="4" applyFont="1" applyFill="1" applyBorder="1" applyAlignment="1">
      <alignment horizontal="center" vertical="center" wrapText="1"/>
    </xf>
    <xf numFmtId="0" fontId="59" fillId="0" borderId="23" xfId="4" applyFont="1" applyFill="1" applyBorder="1" applyAlignment="1">
      <alignment horizontal="center" vertical="center" wrapText="1"/>
    </xf>
    <xf numFmtId="0" fontId="59" fillId="0" borderId="5" xfId="4" applyFont="1" applyFill="1" applyBorder="1" applyAlignment="1">
      <alignment horizontal="center" vertical="center" wrapText="1"/>
    </xf>
    <xf numFmtId="0" fontId="59" fillId="0" borderId="29" xfId="4" applyFont="1" applyFill="1" applyBorder="1" applyAlignment="1">
      <alignment horizontal="center" vertical="center" wrapText="1"/>
    </xf>
    <xf numFmtId="0" fontId="59" fillId="0" borderId="16" xfId="4" applyFont="1" applyFill="1" applyBorder="1" applyAlignment="1">
      <alignment horizontal="center" vertical="center" wrapText="1"/>
    </xf>
    <xf numFmtId="0" fontId="59" fillId="0" borderId="45" xfId="4" applyFont="1" applyFill="1" applyBorder="1" applyAlignment="1">
      <alignment horizontal="center" vertical="center" wrapText="1"/>
    </xf>
    <xf numFmtId="0" fontId="59" fillId="0" borderId="26" xfId="4" applyFont="1" applyFill="1" applyBorder="1" applyAlignment="1">
      <alignment horizontal="center" vertical="center" wrapText="1"/>
    </xf>
    <xf numFmtId="0" fontId="59" fillId="0" borderId="49" xfId="4" applyFont="1" applyFill="1" applyBorder="1" applyAlignment="1">
      <alignment horizontal="center" vertical="center" wrapText="1"/>
    </xf>
    <xf numFmtId="0" fontId="72" fillId="0" borderId="15" xfId="4" applyFont="1" applyBorder="1" applyAlignment="1">
      <alignment horizontal="left" vertical="center" wrapText="1"/>
    </xf>
    <xf numFmtId="0" fontId="72" fillId="0" borderId="25" xfId="4" applyFont="1" applyBorder="1" applyAlignment="1">
      <alignment horizontal="left" vertical="center" wrapText="1"/>
    </xf>
    <xf numFmtId="0" fontId="72" fillId="0" borderId="13" xfId="4" applyFont="1" applyBorder="1" applyAlignment="1">
      <alignment horizontal="left" vertical="center" wrapText="1"/>
    </xf>
    <xf numFmtId="0" fontId="69" fillId="13" borderId="4" xfId="4" applyFont="1" applyFill="1" applyBorder="1" applyAlignment="1">
      <alignment horizontal="center" vertical="center" wrapText="1"/>
    </xf>
    <xf numFmtId="0" fontId="69" fillId="13" borderId="40" xfId="4" applyFont="1" applyFill="1" applyBorder="1" applyAlignment="1">
      <alignment horizontal="center" vertical="center" wrapText="1"/>
    </xf>
    <xf numFmtId="0" fontId="52" fillId="16" borderId="13" xfId="4" applyFont="1" applyFill="1" applyBorder="1" applyAlignment="1">
      <alignment horizontal="left" vertical="center"/>
    </xf>
    <xf numFmtId="0" fontId="52" fillId="16" borderId="33" xfId="4" applyFont="1" applyFill="1" applyBorder="1" applyAlignment="1">
      <alignment horizontal="left" vertical="center"/>
    </xf>
    <xf numFmtId="0" fontId="70" fillId="5" borderId="89" xfId="4" applyFont="1" applyFill="1" applyBorder="1" applyAlignment="1">
      <alignment horizontal="left" vertical="distributed" wrapText="1"/>
    </xf>
    <xf numFmtId="0" fontId="70" fillId="5" borderId="92" xfId="4" applyFont="1" applyFill="1" applyBorder="1" applyAlignment="1">
      <alignment horizontal="left" vertical="distributed" wrapText="1"/>
    </xf>
    <xf numFmtId="0" fontId="70" fillId="5" borderId="137" xfId="4" applyFont="1" applyFill="1" applyBorder="1" applyAlignment="1">
      <alignment horizontal="left" vertical="distributed" wrapText="1"/>
    </xf>
    <xf numFmtId="0" fontId="70" fillId="5" borderId="121" xfId="4" applyFont="1" applyFill="1" applyBorder="1" applyAlignment="1">
      <alignment horizontal="left" vertical="distributed" wrapText="1"/>
    </xf>
    <xf numFmtId="0" fontId="71" fillId="0" borderId="41" xfId="4" applyFont="1" applyBorder="1" applyAlignment="1">
      <alignment horizontal="center" vertical="center"/>
    </xf>
    <xf numFmtId="0" fontId="71" fillId="0" borderId="22" xfId="4" applyFont="1" applyBorder="1" applyAlignment="1">
      <alignment horizontal="center" vertical="center"/>
    </xf>
    <xf numFmtId="0" fontId="71" fillId="0" borderId="23" xfId="4" applyFont="1" applyBorder="1" applyAlignment="1">
      <alignment horizontal="center" vertical="center"/>
    </xf>
    <xf numFmtId="0" fontId="71" fillId="0" borderId="14" xfId="4" applyFont="1" applyBorder="1" applyAlignment="1">
      <alignment horizontal="center" vertical="center"/>
    </xf>
    <xf numFmtId="0" fontId="28" fillId="0" borderId="75" xfId="4" applyFont="1" applyBorder="1" applyAlignment="1">
      <alignment horizontal="center" vertical="center"/>
    </xf>
    <xf numFmtId="0" fontId="28" fillId="0" borderId="59" xfId="4" applyFont="1" applyBorder="1" applyAlignment="1">
      <alignment horizontal="center" vertical="center"/>
    </xf>
    <xf numFmtId="0" fontId="28" fillId="0" borderId="74" xfId="4" applyFont="1" applyBorder="1" applyAlignment="1">
      <alignment horizontal="center" vertical="center"/>
    </xf>
    <xf numFmtId="0" fontId="14" fillId="0" borderId="146" xfId="4" applyFont="1" applyBorder="1" applyAlignment="1">
      <alignment horizontal="center" textRotation="90" wrapText="1"/>
    </xf>
    <xf numFmtId="0" fontId="14" fillId="0" borderId="147" xfId="4" applyFont="1" applyBorder="1" applyAlignment="1">
      <alignment horizontal="center" textRotation="90" wrapText="1"/>
    </xf>
    <xf numFmtId="0" fontId="14" fillId="0" borderId="148" xfId="4" applyFont="1" applyBorder="1" applyAlignment="1">
      <alignment horizontal="center" textRotation="90" wrapText="1"/>
    </xf>
    <xf numFmtId="0" fontId="71" fillId="0" borderId="137" xfId="4" applyFont="1" applyBorder="1" applyAlignment="1">
      <alignment horizontal="center" vertical="center"/>
    </xf>
    <xf numFmtId="0" fontId="71" fillId="0" borderId="57" xfId="4" applyFont="1" applyBorder="1" applyAlignment="1">
      <alignment horizontal="center" vertical="center"/>
    </xf>
    <xf numFmtId="0" fontId="71" fillId="0" borderId="88" xfId="4" applyFont="1" applyBorder="1" applyAlignment="1">
      <alignment horizontal="center" vertical="center"/>
    </xf>
    <xf numFmtId="0" fontId="71" fillId="0" borderId="156" xfId="4" applyFont="1" applyBorder="1" applyAlignment="1">
      <alignment horizontal="center" vertical="center"/>
    </xf>
    <xf numFmtId="0" fontId="71" fillId="0" borderId="153" xfId="4" applyFont="1" applyBorder="1" applyAlignment="1">
      <alignment horizontal="center" vertical="center"/>
    </xf>
    <xf numFmtId="0" fontId="61" fillId="0" borderId="146" xfId="4" applyFont="1" applyBorder="1" applyAlignment="1">
      <alignment horizontal="center" vertical="center" textRotation="90" wrapText="1"/>
    </xf>
    <xf numFmtId="0" fontId="61" fillId="0" borderId="147" xfId="4" applyFont="1" applyBorder="1" applyAlignment="1">
      <alignment horizontal="center" vertical="center" textRotation="90" wrapText="1"/>
    </xf>
    <xf numFmtId="0" fontId="61" fillId="0" borderId="148" xfId="4" applyFont="1" applyBorder="1" applyAlignment="1">
      <alignment horizontal="center" vertical="center" textRotation="90" wrapText="1"/>
    </xf>
    <xf numFmtId="0" fontId="59" fillId="0" borderId="66" xfId="4" applyFont="1" applyBorder="1" applyAlignment="1">
      <alignment vertical="center" wrapText="1"/>
    </xf>
    <xf numFmtId="0" fontId="59" fillId="0" borderId="69" xfId="4" applyFont="1" applyBorder="1" applyAlignment="1">
      <alignment vertical="center" wrapText="1"/>
    </xf>
    <xf numFmtId="0" fontId="59" fillId="0" borderId="67" xfId="4" applyFont="1" applyBorder="1" applyAlignment="1">
      <alignment vertical="center" wrapText="1"/>
    </xf>
    <xf numFmtId="0" fontId="59" fillId="0" borderId="72" xfId="4" applyFont="1" applyBorder="1" applyAlignment="1">
      <alignment vertical="center" wrapText="1"/>
    </xf>
    <xf numFmtId="0" fontId="59" fillId="0" borderId="70" xfId="4" applyFont="1" applyBorder="1" applyAlignment="1">
      <alignment vertical="center" wrapText="1"/>
    </xf>
    <xf numFmtId="0" fontId="59" fillId="0" borderId="71" xfId="4" applyFont="1" applyBorder="1" applyAlignment="1">
      <alignment vertical="center" wrapText="1"/>
    </xf>
    <xf numFmtId="0" fontId="59" fillId="0" borderId="146" xfId="4" applyFont="1" applyBorder="1" applyAlignment="1">
      <alignment horizontal="center" vertical="center" textRotation="90" wrapText="1"/>
    </xf>
    <xf numFmtId="0" fontId="59" fillId="0" borderId="147" xfId="4" applyFont="1" applyBorder="1" applyAlignment="1">
      <alignment horizontal="center" vertical="center" textRotation="90" wrapText="1"/>
    </xf>
    <xf numFmtId="0" fontId="59" fillId="0" borderId="148" xfId="4" applyFont="1" applyBorder="1" applyAlignment="1">
      <alignment horizontal="center" vertical="center" textRotation="90" wrapText="1"/>
    </xf>
    <xf numFmtId="0" fontId="28" fillId="0" borderId="66" xfId="4" applyFont="1" applyBorder="1" applyAlignment="1">
      <alignment horizontal="center" vertical="center"/>
    </xf>
    <xf numFmtId="0" fontId="63" fillId="16" borderId="73" xfId="4" applyFont="1" applyFill="1" applyBorder="1" applyAlignment="1">
      <alignment horizontal="center" vertical="center" wrapText="1"/>
    </xf>
    <xf numFmtId="0" fontId="63" fillId="16" borderId="40" xfId="4" applyFont="1" applyFill="1" applyBorder="1" applyAlignment="1">
      <alignment horizontal="center" vertical="center" wrapText="1"/>
    </xf>
    <xf numFmtId="0" fontId="65" fillId="0" borderId="147" xfId="4" applyFont="1" applyBorder="1" applyAlignment="1">
      <alignment horizontal="center" vertical="center" wrapText="1"/>
    </xf>
    <xf numFmtId="0" fontId="52" fillId="11" borderId="89" xfId="4" applyFont="1" applyFill="1" applyBorder="1" applyAlignment="1">
      <alignment horizontal="left" vertical="center" wrapText="1"/>
    </xf>
    <xf numFmtId="0" fontId="52" fillId="11" borderId="92" xfId="4" applyFont="1" applyFill="1" applyBorder="1" applyAlignment="1">
      <alignment horizontal="left" vertical="center" wrapText="1"/>
    </xf>
    <xf numFmtId="0" fontId="52" fillId="11" borderId="137" xfId="4" applyFont="1" applyFill="1" applyBorder="1" applyAlignment="1">
      <alignment horizontal="left" vertical="center" wrapText="1"/>
    </xf>
    <xf numFmtId="0" fontId="52" fillId="11" borderId="121" xfId="4" applyFont="1" applyFill="1" applyBorder="1" applyAlignment="1">
      <alignment horizontal="left" vertical="center" wrapText="1"/>
    </xf>
    <xf numFmtId="0" fontId="59" fillId="0" borderId="95" xfId="4" applyFont="1" applyFill="1" applyBorder="1" applyAlignment="1">
      <alignment horizontal="center" vertical="center"/>
    </xf>
    <xf numFmtId="0" fontId="59" fillId="0" borderId="40" xfId="4" applyFont="1" applyFill="1" applyBorder="1" applyAlignment="1">
      <alignment horizontal="center" vertical="center"/>
    </xf>
    <xf numFmtId="0" fontId="96" fillId="18" borderId="82" xfId="4" applyFont="1" applyFill="1" applyBorder="1" applyAlignment="1">
      <alignment horizontal="center" vertical="center" textRotation="90"/>
    </xf>
    <xf numFmtId="0" fontId="96" fillId="18" borderId="81" xfId="4" applyFont="1" applyFill="1" applyBorder="1" applyAlignment="1">
      <alignment horizontal="center" vertical="center" textRotation="90"/>
    </xf>
    <xf numFmtId="0" fontId="75" fillId="7" borderId="54" xfId="4" applyFont="1" applyFill="1" applyBorder="1" applyAlignment="1">
      <alignment horizontal="center" vertical="center" textRotation="90"/>
    </xf>
    <xf numFmtId="0" fontId="75" fillId="7" borderId="0" xfId="4" applyFont="1" applyFill="1" applyBorder="1" applyAlignment="1">
      <alignment horizontal="center" vertical="center" textRotation="90"/>
    </xf>
    <xf numFmtId="0" fontId="75" fillId="7" borderId="72" xfId="4" applyFont="1" applyFill="1" applyBorder="1" applyAlignment="1">
      <alignment horizontal="center" vertical="center" textRotation="90"/>
    </xf>
    <xf numFmtId="0" fontId="75" fillId="7" borderId="42" xfId="4" applyFont="1" applyFill="1" applyBorder="1" applyAlignment="1">
      <alignment horizontal="center" vertical="center" textRotation="90"/>
    </xf>
    <xf numFmtId="0" fontId="75" fillId="7" borderId="79" xfId="4" applyFont="1" applyFill="1" applyBorder="1" applyAlignment="1">
      <alignment horizontal="center" vertical="center" textRotation="90"/>
    </xf>
    <xf numFmtId="0" fontId="75" fillId="7" borderId="71" xfId="4" applyFont="1" applyFill="1" applyBorder="1" applyAlignment="1">
      <alignment horizontal="center" vertical="center" textRotation="90"/>
    </xf>
    <xf numFmtId="0" fontId="69" fillId="40" borderId="146" xfId="4" applyFont="1" applyFill="1" applyBorder="1" applyAlignment="1">
      <alignment horizontal="center" vertical="center" wrapText="1"/>
    </xf>
    <xf numFmtId="0" fontId="69" fillId="40" borderId="147" xfId="4" applyFont="1" applyFill="1" applyBorder="1" applyAlignment="1">
      <alignment horizontal="center" vertical="center" wrapText="1"/>
    </xf>
    <xf numFmtId="0" fontId="70" fillId="40" borderId="66" xfId="4" applyFont="1" applyFill="1" applyBorder="1" applyAlignment="1">
      <alignment horizontal="left" vertical="distributed"/>
    </xf>
    <xf numFmtId="0" fontId="70" fillId="40" borderId="69" xfId="4" applyFont="1" applyFill="1" applyBorder="1" applyAlignment="1">
      <alignment horizontal="left" vertical="distributed"/>
    </xf>
    <xf numFmtId="0" fontId="70" fillId="40" borderId="137" xfId="4" applyFont="1" applyFill="1" applyBorder="1" applyAlignment="1">
      <alignment horizontal="left" vertical="distributed"/>
    </xf>
    <xf numFmtId="0" fontId="70" fillId="40" borderId="121" xfId="4" applyFont="1" applyFill="1" applyBorder="1" applyAlignment="1">
      <alignment horizontal="left" vertical="distributed"/>
    </xf>
    <xf numFmtId="0" fontId="65" fillId="0" borderId="95" xfId="4" applyFont="1" applyBorder="1" applyAlignment="1">
      <alignment horizontal="center" vertical="center" wrapText="1"/>
    </xf>
    <xf numFmtId="0" fontId="52" fillId="11" borderId="153" xfId="4" applyFont="1" applyFill="1" applyBorder="1" applyAlignment="1">
      <alignment horizontal="left" vertical="center" wrapText="1"/>
    </xf>
    <xf numFmtId="0" fontId="52" fillId="11" borderId="156" xfId="4" applyFont="1" applyFill="1" applyBorder="1" applyAlignment="1">
      <alignment horizontal="left" vertical="center" wrapText="1"/>
    </xf>
    <xf numFmtId="0" fontId="69" fillId="12" borderId="146" xfId="4" applyFont="1" applyFill="1" applyBorder="1" applyAlignment="1">
      <alignment horizontal="center" vertical="center" wrapText="1"/>
    </xf>
    <xf numFmtId="0" fontId="69" fillId="12" borderId="148" xfId="4" applyFont="1" applyFill="1" applyBorder="1" applyAlignment="1">
      <alignment horizontal="center" vertical="center" wrapText="1"/>
    </xf>
    <xf numFmtId="0" fontId="70" fillId="12" borderId="67" xfId="4" applyFont="1" applyFill="1" applyBorder="1" applyAlignment="1">
      <alignment horizontal="center" vertical="distributed"/>
    </xf>
    <xf numFmtId="0" fontId="70" fillId="12" borderId="72" xfId="4" applyFont="1" applyFill="1" applyBorder="1" applyAlignment="1">
      <alignment horizontal="center" vertical="distributed"/>
    </xf>
    <xf numFmtId="0" fontId="70" fillId="12" borderId="70" xfId="4" applyFont="1" applyFill="1" applyBorder="1" applyAlignment="1">
      <alignment horizontal="center" vertical="distributed"/>
    </xf>
    <xf numFmtId="0" fontId="70" fillId="12" borderId="71" xfId="4" applyFont="1" applyFill="1" applyBorder="1" applyAlignment="1">
      <alignment horizontal="center" vertical="distributed"/>
    </xf>
    <xf numFmtId="0" fontId="63" fillId="20" borderId="73" xfId="4" applyFont="1" applyFill="1" applyBorder="1" applyAlignment="1">
      <alignment horizontal="center" vertical="center" wrapText="1"/>
    </xf>
    <xf numFmtId="0" fontId="63" fillId="20" borderId="8" xfId="4" applyFont="1" applyFill="1" applyBorder="1" applyAlignment="1">
      <alignment horizontal="center" vertical="center" wrapText="1"/>
    </xf>
    <xf numFmtId="0" fontId="59" fillId="9" borderId="95" xfId="4" applyFont="1" applyFill="1" applyBorder="1" applyAlignment="1">
      <alignment horizontal="center" vertical="center"/>
    </xf>
    <xf numFmtId="0" fontId="59" fillId="9" borderId="8" xfId="4" applyFont="1" applyFill="1" applyBorder="1" applyAlignment="1">
      <alignment horizontal="center" vertical="center"/>
    </xf>
    <xf numFmtId="0" fontId="72" fillId="0" borderId="79" xfId="4" applyFont="1" applyBorder="1" applyAlignment="1">
      <alignment horizontal="left" vertical="center" wrapText="1"/>
    </xf>
    <xf numFmtId="0" fontId="59" fillId="0" borderId="87" xfId="4" applyFont="1" applyFill="1" applyBorder="1" applyAlignment="1">
      <alignment horizontal="center" vertical="center" wrapText="1"/>
    </xf>
    <xf numFmtId="0" fontId="59" fillId="0" borderId="64" xfId="4" applyFont="1" applyFill="1" applyBorder="1" applyAlignment="1">
      <alignment horizontal="center" vertical="center" wrapText="1"/>
    </xf>
    <xf numFmtId="0" fontId="59" fillId="0" borderId="63" xfId="4" applyFont="1" applyFill="1" applyBorder="1" applyAlignment="1">
      <alignment horizontal="center" vertical="center" wrapText="1"/>
    </xf>
    <xf numFmtId="0" fontId="59" fillId="0" borderId="153" xfId="4" applyFont="1" applyFill="1" applyBorder="1" applyAlignment="1">
      <alignment horizontal="center" vertical="center" wrapText="1"/>
    </xf>
    <xf numFmtId="0" fontId="59" fillId="0" borderId="88" xfId="4" applyFont="1" applyFill="1" applyBorder="1" applyAlignment="1">
      <alignment horizontal="center" vertical="center" wrapText="1"/>
    </xf>
    <xf numFmtId="0" fontId="59" fillId="0" borderId="109" xfId="4" applyFont="1" applyFill="1" applyBorder="1" applyAlignment="1">
      <alignment horizontal="center" vertical="center" wrapText="1"/>
    </xf>
    <xf numFmtId="0" fontId="59" fillId="0" borderId="93" xfId="4" applyFont="1" applyFill="1" applyBorder="1" applyAlignment="1">
      <alignment horizontal="center" vertical="center" wrapText="1"/>
    </xf>
    <xf numFmtId="0" fontId="59" fillId="0" borderId="112" xfId="4" applyFont="1" applyFill="1" applyBorder="1" applyAlignment="1">
      <alignment horizontal="center" vertical="center" wrapText="1"/>
    </xf>
    <xf numFmtId="0" fontId="59" fillId="0" borderId="111" xfId="4" applyFont="1" applyFill="1" applyBorder="1" applyAlignment="1">
      <alignment horizontal="center" vertical="center" wrapText="1"/>
    </xf>
    <xf numFmtId="0" fontId="69" fillId="40" borderId="99" xfId="4" applyFont="1" applyFill="1" applyBorder="1" applyAlignment="1">
      <alignment horizontal="center" vertical="center" wrapText="1"/>
    </xf>
    <xf numFmtId="0" fontId="69" fillId="40" borderId="40" xfId="4" applyFont="1" applyFill="1" applyBorder="1" applyAlignment="1">
      <alignment horizontal="center" vertical="center" wrapText="1"/>
    </xf>
    <xf numFmtId="0" fontId="53" fillId="40" borderId="66" xfId="4" applyFont="1" applyFill="1" applyBorder="1" applyAlignment="1">
      <alignment horizontal="left" vertical="distributed"/>
    </xf>
    <xf numFmtId="0" fontId="53" fillId="40" borderId="69" xfId="4" applyFont="1" applyFill="1" applyBorder="1" applyAlignment="1">
      <alignment horizontal="left" vertical="distributed"/>
    </xf>
    <xf numFmtId="0" fontId="53" fillId="40" borderId="137" xfId="4" applyFont="1" applyFill="1" applyBorder="1" applyAlignment="1">
      <alignment horizontal="left" vertical="distributed"/>
    </xf>
    <xf numFmtId="0" fontId="53" fillId="40" borderId="121" xfId="4" applyFont="1" applyFill="1" applyBorder="1" applyAlignment="1">
      <alignment horizontal="left" vertical="distributed"/>
    </xf>
    <xf numFmtId="0" fontId="62" fillId="20" borderId="66" xfId="4" applyFont="1" applyFill="1" applyBorder="1" applyAlignment="1">
      <alignment horizontal="center" vertical="center"/>
    </xf>
    <xf numFmtId="0" fontId="62" fillId="20" borderId="69" xfId="4" applyFont="1" applyFill="1" applyBorder="1" applyAlignment="1">
      <alignment horizontal="center" vertical="center"/>
    </xf>
    <xf numFmtId="0" fontId="62" fillId="20" borderId="67" xfId="4" applyFont="1" applyFill="1" applyBorder="1" applyAlignment="1">
      <alignment horizontal="center" vertical="center"/>
    </xf>
    <xf numFmtId="0" fontId="62" fillId="20" borderId="72" xfId="4" applyFont="1" applyFill="1" applyBorder="1" applyAlignment="1">
      <alignment horizontal="center" vertical="center"/>
    </xf>
    <xf numFmtId="0" fontId="62" fillId="20" borderId="70" xfId="4" applyFont="1" applyFill="1" applyBorder="1" applyAlignment="1">
      <alignment horizontal="center" vertical="center"/>
    </xf>
    <xf numFmtId="0" fontId="62" fillId="20" borderId="71" xfId="4" applyFont="1" applyFill="1" applyBorder="1" applyAlignment="1">
      <alignment horizontal="center" vertical="center"/>
    </xf>
    <xf numFmtId="0" fontId="65" fillId="0" borderId="99" xfId="4" applyFont="1" applyBorder="1" applyAlignment="1">
      <alignment horizontal="center" vertical="center" wrapText="1"/>
    </xf>
    <xf numFmtId="0" fontId="53" fillId="11" borderId="89" xfId="4" applyFont="1" applyFill="1" applyBorder="1" applyAlignment="1">
      <alignment horizontal="left" vertical="center" wrapText="1"/>
    </xf>
    <xf numFmtId="0" fontId="53" fillId="11" borderId="92" xfId="4" applyFont="1" applyFill="1" applyBorder="1" applyAlignment="1">
      <alignment horizontal="left" vertical="center" wrapText="1"/>
    </xf>
    <xf numFmtId="0" fontId="53" fillId="11" borderId="67" xfId="4" applyFont="1" applyFill="1" applyBorder="1" applyAlignment="1">
      <alignment horizontal="left" vertical="center" wrapText="1"/>
    </xf>
    <xf numFmtId="0" fontId="53" fillId="11" borderId="72" xfId="4" applyFont="1" applyFill="1" applyBorder="1" applyAlignment="1">
      <alignment horizontal="left" vertical="center" wrapText="1"/>
    </xf>
    <xf numFmtId="0" fontId="69" fillId="40" borderId="73" xfId="4" applyFont="1" applyFill="1" applyBorder="1" applyAlignment="1">
      <alignment horizontal="center" vertical="center" wrapText="1"/>
    </xf>
    <xf numFmtId="0" fontId="53" fillId="40" borderId="59" xfId="4" applyFont="1" applyFill="1" applyBorder="1" applyAlignment="1">
      <alignment horizontal="left" vertical="distributed"/>
    </xf>
    <xf numFmtId="0" fontId="53" fillId="40" borderId="57" xfId="4" applyFont="1" applyFill="1" applyBorder="1" applyAlignment="1">
      <alignment horizontal="left" vertical="distributed"/>
    </xf>
    <xf numFmtId="0" fontId="52" fillId="11" borderId="90" xfId="4" applyFont="1" applyFill="1" applyBorder="1" applyAlignment="1">
      <alignment horizontal="left" vertical="center" wrapText="1"/>
    </xf>
    <xf numFmtId="0" fontId="52" fillId="11" borderId="57" xfId="4" applyFont="1" applyFill="1" applyBorder="1" applyAlignment="1">
      <alignment horizontal="left" vertical="center" wrapText="1"/>
    </xf>
    <xf numFmtId="0" fontId="52" fillId="11" borderId="97" xfId="4" applyFont="1" applyFill="1" applyBorder="1" applyAlignment="1">
      <alignment horizontal="left" vertical="center" wrapText="1"/>
    </xf>
    <xf numFmtId="0" fontId="52" fillId="11" borderId="58" xfId="4" applyFont="1" applyFill="1" applyBorder="1" applyAlignment="1">
      <alignment horizontal="left" vertical="center" wrapText="1"/>
    </xf>
    <xf numFmtId="0" fontId="17" fillId="0" borderId="0" xfId="3" applyFont="1" applyAlignment="1">
      <alignment horizontal="right"/>
    </xf>
    <xf numFmtId="0" fontId="69" fillId="19" borderId="99" xfId="4" applyFont="1" applyFill="1" applyBorder="1" applyAlignment="1">
      <alignment horizontal="center" vertical="center" wrapText="1"/>
    </xf>
    <xf numFmtId="0" fontId="69" fillId="19" borderId="8" xfId="4" applyFont="1" applyFill="1" applyBorder="1" applyAlignment="1">
      <alignment horizontal="center" vertical="center" wrapText="1"/>
    </xf>
    <xf numFmtId="0" fontId="52" fillId="19" borderId="66" xfId="4" applyFont="1" applyFill="1" applyBorder="1" applyAlignment="1">
      <alignment horizontal="left" vertical="center" wrapText="1"/>
    </xf>
    <xf numFmtId="0" fontId="52" fillId="19" borderId="69" xfId="4" applyFont="1" applyFill="1" applyBorder="1" applyAlignment="1">
      <alignment horizontal="left" vertical="center" wrapText="1"/>
    </xf>
    <xf numFmtId="0" fontId="52" fillId="19" borderId="70" xfId="4" applyFont="1" applyFill="1" applyBorder="1" applyAlignment="1">
      <alignment horizontal="left" vertical="center" wrapText="1"/>
    </xf>
    <xf numFmtId="0" fontId="52" fillId="19" borderId="71" xfId="4" applyFont="1" applyFill="1" applyBorder="1" applyAlignment="1">
      <alignment horizontal="left" vertical="center" wrapText="1"/>
    </xf>
    <xf numFmtId="0" fontId="62" fillId="7" borderId="0" xfId="4" applyFont="1" applyFill="1" applyBorder="1" applyAlignment="1">
      <alignment horizontal="center" wrapText="1"/>
    </xf>
    <xf numFmtId="0" fontId="62" fillId="7" borderId="79" xfId="4" applyFont="1" applyFill="1" applyBorder="1" applyAlignment="1">
      <alignment horizontal="center" wrapText="1"/>
    </xf>
    <xf numFmtId="0" fontId="70" fillId="40" borderId="67" xfId="4" applyFont="1" applyFill="1" applyBorder="1" applyAlignment="1">
      <alignment horizontal="left" vertical="distributed"/>
    </xf>
    <xf numFmtId="0" fontId="70" fillId="40" borderId="72" xfId="4" applyFont="1" applyFill="1" applyBorder="1" applyAlignment="1">
      <alignment horizontal="left" vertical="distributed"/>
    </xf>
    <xf numFmtId="0" fontId="0" fillId="0" borderId="0" xfId="0" applyAlignment="1">
      <alignment horizontal="left" vertical="center"/>
    </xf>
    <xf numFmtId="0" fontId="8" fillId="0" borderId="154" xfId="0" applyFont="1" applyBorder="1" applyAlignment="1">
      <alignment horizontal="left" wrapText="1"/>
    </xf>
    <xf numFmtId="0" fontId="8" fillId="0" borderId="88" xfId="0" applyFont="1" applyBorder="1" applyAlignment="1">
      <alignment horizontal="left" wrapText="1"/>
    </xf>
    <xf numFmtId="0" fontId="8" fillId="0" borderId="109" xfId="0" applyFont="1" applyBorder="1" applyAlignment="1">
      <alignment horizontal="left" wrapText="1"/>
    </xf>
    <xf numFmtId="0" fontId="91" fillId="0" borderId="154" xfId="0" applyFont="1" applyBorder="1" applyAlignment="1">
      <alignment horizontal="left" wrapText="1"/>
    </xf>
    <xf numFmtId="0" fontId="91" fillId="0" borderId="88" xfId="0" applyFont="1" applyBorder="1" applyAlignment="1">
      <alignment horizontal="left" wrapText="1"/>
    </xf>
    <xf numFmtId="0" fontId="91" fillId="0" borderId="109" xfId="0" applyFont="1" applyBorder="1" applyAlignment="1">
      <alignment horizontal="left" wrapText="1"/>
    </xf>
    <xf numFmtId="0" fontId="90" fillId="0" borderId="154" xfId="0" applyFont="1" applyBorder="1" applyAlignment="1">
      <alignment horizontal="left" wrapText="1"/>
    </xf>
    <xf numFmtId="0" fontId="90" fillId="0" borderId="88" xfId="0" applyFont="1" applyBorder="1" applyAlignment="1">
      <alignment horizontal="left" wrapText="1"/>
    </xf>
    <xf numFmtId="0" fontId="90" fillId="0" borderId="109" xfId="0" applyFont="1" applyBorder="1" applyAlignment="1">
      <alignment horizontal="left" wrapText="1"/>
    </xf>
    <xf numFmtId="0" fontId="2" fillId="0" borderId="154" xfId="0" applyFont="1" applyFill="1" applyBorder="1" applyAlignment="1">
      <alignment horizontal="left" vertical="center"/>
    </xf>
    <xf numFmtId="0" fontId="2" fillId="0" borderId="88" xfId="0" applyFont="1" applyFill="1" applyBorder="1" applyAlignment="1">
      <alignment horizontal="left" vertical="center"/>
    </xf>
    <xf numFmtId="0" fontId="2" fillId="0" borderId="109" xfId="0" applyFont="1" applyFill="1" applyBorder="1" applyAlignment="1">
      <alignment horizontal="left" vertical="center"/>
    </xf>
    <xf numFmtId="0" fontId="8" fillId="0" borderId="154" xfId="0" applyFont="1" applyFill="1" applyBorder="1" applyAlignment="1">
      <alignment horizontal="left" vertical="center" wrapText="1"/>
    </xf>
    <xf numFmtId="0" fontId="8" fillId="0" borderId="88" xfId="0" applyFont="1" applyFill="1" applyBorder="1" applyAlignment="1">
      <alignment horizontal="left" vertical="center" wrapText="1"/>
    </xf>
    <xf numFmtId="0" fontId="8" fillId="0" borderId="109" xfId="0" applyFont="1" applyFill="1" applyBorder="1" applyAlignment="1">
      <alignment horizontal="left" vertical="center" wrapText="1"/>
    </xf>
    <xf numFmtId="0" fontId="16" fillId="39" borderId="151" xfId="0" applyFont="1" applyFill="1" applyBorder="1" applyAlignment="1">
      <alignment horizontal="center" vertical="center"/>
    </xf>
    <xf numFmtId="0" fontId="3" fillId="2" borderId="151" xfId="0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horizontal="left" vertical="center"/>
    </xf>
    <xf numFmtId="0" fontId="16" fillId="39" borderId="56" xfId="0" applyFont="1" applyFill="1" applyBorder="1" applyAlignment="1">
      <alignment horizontal="center" vertical="center"/>
    </xf>
    <xf numFmtId="0" fontId="16" fillId="39" borderId="57" xfId="0" applyFont="1" applyFill="1" applyBorder="1" applyAlignment="1">
      <alignment horizontal="center" vertical="center"/>
    </xf>
    <xf numFmtId="0" fontId="2" fillId="0" borderId="154" xfId="0" applyFont="1" applyFill="1" applyBorder="1" applyAlignment="1">
      <alignment horizontal="left" vertical="center" wrapText="1"/>
    </xf>
    <xf numFmtId="0" fontId="2" fillId="0" borderId="88" xfId="0" applyFont="1" applyFill="1" applyBorder="1" applyAlignment="1">
      <alignment horizontal="left" vertical="center" wrapText="1"/>
    </xf>
    <xf numFmtId="0" fontId="2" fillId="0" borderId="109" xfId="0" applyFont="1" applyFill="1" applyBorder="1" applyAlignment="1">
      <alignment horizontal="left" vertical="center" wrapText="1"/>
    </xf>
    <xf numFmtId="0" fontId="3" fillId="11" borderId="154" xfId="0" applyFont="1" applyFill="1" applyBorder="1" applyAlignment="1">
      <alignment horizontal="right" vertical="center"/>
    </xf>
    <xf numFmtId="0" fontId="3" fillId="11" borderId="88" xfId="0" applyFont="1" applyFill="1" applyBorder="1" applyAlignment="1">
      <alignment horizontal="right" vertical="center"/>
    </xf>
    <xf numFmtId="0" fontId="3" fillId="11" borderId="109" xfId="0" applyFont="1" applyFill="1" applyBorder="1" applyAlignment="1">
      <alignment horizontal="right" vertical="center"/>
    </xf>
    <xf numFmtId="9" fontId="2" fillId="0" borderId="151" xfId="0" applyNumberFormat="1" applyFont="1" applyBorder="1" applyAlignment="1">
      <alignment horizontal="center" vertical="center"/>
    </xf>
    <xf numFmtId="0" fontId="8" fillId="39" borderId="154" xfId="0" applyFont="1" applyFill="1" applyBorder="1" applyAlignment="1">
      <alignment horizontal="center" vertical="center" wrapText="1"/>
    </xf>
    <xf numFmtId="0" fontId="8" fillId="39" borderId="88" xfId="0" applyFont="1" applyFill="1" applyBorder="1" applyAlignment="1">
      <alignment horizontal="center" vertical="center" wrapText="1"/>
    </xf>
    <xf numFmtId="0" fontId="8" fillId="39" borderId="109" xfId="0" applyFont="1" applyFill="1" applyBorder="1" applyAlignment="1">
      <alignment horizontal="center" vertical="center" wrapText="1"/>
    </xf>
    <xf numFmtId="0" fontId="2" fillId="2" borderId="154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center" vertical="center"/>
    </xf>
    <xf numFmtId="9" fontId="2" fillId="0" borderId="154" xfId="0" applyNumberFormat="1" applyFont="1" applyBorder="1" applyAlignment="1">
      <alignment horizontal="center" vertical="center"/>
    </xf>
    <xf numFmtId="9" fontId="2" fillId="0" borderId="88" xfId="0" applyNumberFormat="1" applyFont="1" applyBorder="1" applyAlignment="1">
      <alignment horizontal="center" vertical="center"/>
    </xf>
    <xf numFmtId="9" fontId="2" fillId="0" borderId="109" xfId="0" applyNumberFormat="1" applyFont="1" applyBorder="1" applyAlignment="1">
      <alignment horizontal="center" vertical="center"/>
    </xf>
    <xf numFmtId="0" fontId="2" fillId="2" borderId="151" xfId="0" applyFont="1" applyFill="1" applyBorder="1" applyAlignment="1">
      <alignment horizontal="center" vertical="center"/>
    </xf>
    <xf numFmtId="0" fontId="10" fillId="0" borderId="77" xfId="5" applyNumberFormat="1" applyFont="1" applyFill="1" applyBorder="1" applyAlignment="1" applyProtection="1">
      <alignment horizontal="left" vertical="center" wrapText="1"/>
    </xf>
    <xf numFmtId="0" fontId="10" fillId="0" borderId="112" xfId="5" applyNumberFormat="1" applyFont="1" applyFill="1" applyBorder="1" applyAlignment="1" applyProtection="1">
      <alignment horizontal="left" vertical="center" wrapText="1"/>
    </xf>
    <xf numFmtId="0" fontId="10" fillId="0" borderId="111" xfId="5" applyNumberFormat="1" applyFont="1" applyFill="1" applyBorder="1" applyAlignment="1" applyProtection="1">
      <alignment horizontal="left" vertical="center" wrapText="1"/>
    </xf>
    <xf numFmtId="0" fontId="10" fillId="0" borderId="154" xfId="5" applyNumberFormat="1" applyFont="1" applyFill="1" applyBorder="1" applyAlignment="1" applyProtection="1">
      <alignment horizontal="left" vertical="center" wrapText="1"/>
    </xf>
    <xf numFmtId="0" fontId="16" fillId="23" borderId="193" xfId="5" applyNumberFormat="1" applyFont="1" applyFill="1" applyBorder="1" applyAlignment="1" applyProtection="1">
      <alignment horizontal="left" vertical="center" wrapText="1"/>
    </xf>
    <xf numFmtId="0" fontId="16" fillId="23" borderId="167" xfId="5" applyNumberFormat="1" applyFont="1" applyFill="1" applyBorder="1" applyAlignment="1" applyProtection="1">
      <alignment horizontal="left" vertical="center" wrapText="1"/>
    </xf>
    <xf numFmtId="0" fontId="16" fillId="23" borderId="194" xfId="5" applyNumberFormat="1" applyFont="1" applyFill="1" applyBorder="1" applyAlignment="1" applyProtection="1">
      <alignment horizontal="left" vertical="center" wrapText="1"/>
    </xf>
    <xf numFmtId="0" fontId="14" fillId="19" borderId="195" xfId="5" applyNumberFormat="1" applyFont="1" applyFill="1" applyBorder="1" applyAlignment="1" applyProtection="1">
      <alignment horizontal="left" vertical="distributed" wrapText="1"/>
    </xf>
    <xf numFmtId="0" fontId="14" fillId="19" borderId="196" xfId="5" applyNumberFormat="1" applyFont="1" applyFill="1" applyBorder="1" applyAlignment="1" applyProtection="1">
      <alignment horizontal="left" vertical="distributed" wrapText="1"/>
    </xf>
    <xf numFmtId="0" fontId="14" fillId="19" borderId="197" xfId="5" applyNumberFormat="1" applyFont="1" applyFill="1" applyBorder="1" applyAlignment="1" applyProtection="1">
      <alignment horizontal="left" vertical="distributed" wrapText="1"/>
    </xf>
    <xf numFmtId="0" fontId="14" fillId="19" borderId="198" xfId="5" applyNumberFormat="1" applyFont="1" applyFill="1" applyBorder="1" applyAlignment="1" applyProtection="1">
      <alignment horizontal="left" vertical="distributed" wrapText="1"/>
    </xf>
    <xf numFmtId="0" fontId="14" fillId="19" borderId="199" xfId="5" applyNumberFormat="1" applyFont="1" applyFill="1" applyBorder="1" applyAlignment="1" applyProtection="1">
      <alignment horizontal="left" vertical="distributed" wrapText="1"/>
    </xf>
    <xf numFmtId="0" fontId="14" fillId="19" borderId="200" xfId="5" applyNumberFormat="1" applyFont="1" applyFill="1" applyBorder="1" applyAlignment="1" applyProtection="1">
      <alignment horizontal="left" vertical="distributed" wrapText="1"/>
    </xf>
    <xf numFmtId="0" fontId="14" fillId="37" borderId="201" xfId="5" applyNumberFormat="1" applyFont="1" applyFill="1" applyBorder="1" applyAlignment="1" applyProtection="1">
      <alignment horizontal="left" vertical="distributed" wrapText="1"/>
    </xf>
    <xf numFmtId="0" fontId="14" fillId="37" borderId="202" xfId="5" applyNumberFormat="1" applyFont="1" applyFill="1" applyBorder="1" applyAlignment="1" applyProtection="1">
      <alignment horizontal="left" vertical="distributed" wrapText="1"/>
    </xf>
    <xf numFmtId="0" fontId="14" fillId="37" borderId="203" xfId="5" applyNumberFormat="1" applyFont="1" applyFill="1" applyBorder="1" applyAlignment="1" applyProtection="1">
      <alignment horizontal="left" vertical="distributed" wrapText="1"/>
    </xf>
    <xf numFmtId="0" fontId="14" fillId="37" borderId="204" xfId="5" applyNumberFormat="1" applyFont="1" applyFill="1" applyBorder="1" applyAlignment="1" applyProtection="1">
      <alignment horizontal="left" vertical="distributed" wrapText="1"/>
    </xf>
    <xf numFmtId="0" fontId="14" fillId="37" borderId="205" xfId="5" applyNumberFormat="1" applyFont="1" applyFill="1" applyBorder="1" applyAlignment="1" applyProtection="1">
      <alignment horizontal="left" vertical="distributed" wrapText="1"/>
    </xf>
    <xf numFmtId="0" fontId="14" fillId="37" borderId="206" xfId="5" applyNumberFormat="1" applyFont="1" applyFill="1" applyBorder="1" applyAlignment="1" applyProtection="1">
      <alignment horizontal="left" vertical="distributed" wrapText="1"/>
    </xf>
    <xf numFmtId="0" fontId="14" fillId="0" borderId="126" xfId="5" applyNumberFormat="1" applyFont="1" applyFill="1" applyBorder="1" applyAlignment="1" applyProtection="1">
      <alignment horizontal="left" vertical="center" wrapText="1"/>
    </xf>
    <xf numFmtId="0" fontId="14" fillId="0" borderId="124" xfId="5" applyNumberFormat="1" applyFont="1" applyFill="1" applyBorder="1" applyAlignment="1" applyProtection="1">
      <alignment horizontal="left" vertical="center" wrapText="1"/>
    </xf>
    <xf numFmtId="0" fontId="14" fillId="0" borderId="127" xfId="5" applyNumberFormat="1" applyFont="1" applyFill="1" applyBorder="1" applyAlignment="1" applyProtection="1">
      <alignment horizontal="left" vertical="center" wrapText="1"/>
    </xf>
    <xf numFmtId="0" fontId="14" fillId="25" borderId="154" xfId="5" applyNumberFormat="1" applyFont="1" applyFill="1" applyBorder="1" applyAlignment="1" applyProtection="1">
      <alignment horizontal="left" vertical="center" wrapText="1"/>
    </xf>
    <xf numFmtId="0" fontId="14" fillId="25" borderId="88" xfId="5" applyNumberFormat="1" applyFont="1" applyFill="1" applyBorder="1" applyAlignment="1" applyProtection="1">
      <alignment horizontal="left" vertical="center" wrapText="1"/>
    </xf>
    <xf numFmtId="0" fontId="14" fillId="0" borderId="135" xfId="5" applyNumberFormat="1" applyFont="1" applyFill="1" applyBorder="1" applyAlignment="1" applyProtection="1">
      <alignment horizontal="left" vertical="center" wrapText="1"/>
    </xf>
    <xf numFmtId="0" fontId="14" fillId="0" borderId="136" xfId="5" applyNumberFormat="1" applyFont="1" applyFill="1" applyBorder="1" applyAlignment="1" applyProtection="1">
      <alignment horizontal="left" vertical="center" wrapText="1"/>
    </xf>
    <xf numFmtId="0" fontId="14" fillId="0" borderId="138" xfId="5" applyNumberFormat="1" applyFont="1" applyFill="1" applyBorder="1" applyAlignment="1" applyProtection="1">
      <alignment horizontal="left" vertical="center" wrapText="1"/>
    </xf>
    <xf numFmtId="0" fontId="22" fillId="21" borderId="189" xfId="5" applyNumberFormat="1" applyFont="1" applyFill="1" applyBorder="1" applyAlignment="1" applyProtection="1">
      <alignment horizontal="center" vertical="center" wrapText="1"/>
    </xf>
    <xf numFmtId="0" fontId="18" fillId="9" borderId="207" xfId="5" applyNumberFormat="1" applyFont="1" applyFill="1" applyBorder="1" applyAlignment="1" applyProtection="1">
      <alignment horizontal="left" vertical="distributed" wrapText="1"/>
    </xf>
    <xf numFmtId="0" fontId="18" fillId="9" borderId="163" xfId="5" applyNumberFormat="1" applyFont="1" applyFill="1" applyBorder="1" applyAlignment="1" applyProtection="1">
      <alignment horizontal="left" vertical="distributed" wrapText="1"/>
    </xf>
    <xf numFmtId="0" fontId="18" fillId="9" borderId="161" xfId="5" applyNumberFormat="1" applyFont="1" applyFill="1" applyBorder="1" applyAlignment="1" applyProtection="1">
      <alignment horizontal="left" vertical="distributed" wrapText="1"/>
    </xf>
    <xf numFmtId="0" fontId="47" fillId="10" borderId="64" xfId="5" applyNumberFormat="1" applyFont="1" applyFill="1" applyBorder="1" applyAlignment="1" applyProtection="1">
      <alignment horizontal="center" vertical="center"/>
    </xf>
    <xf numFmtId="0" fontId="18" fillId="23" borderId="93" xfId="5" applyNumberFormat="1" applyFont="1" applyFill="1" applyBorder="1" applyAlignment="1" applyProtection="1">
      <alignment horizontal="right" vertical="center" wrapText="1"/>
    </xf>
    <xf numFmtId="0" fontId="18" fillId="23" borderId="112" xfId="5" applyNumberFormat="1" applyFont="1" applyFill="1" applyBorder="1" applyAlignment="1" applyProtection="1">
      <alignment horizontal="right" vertical="center" wrapText="1"/>
    </xf>
    <xf numFmtId="0" fontId="18" fillId="23" borderId="111" xfId="5" applyNumberFormat="1" applyFont="1" applyFill="1" applyBorder="1" applyAlignment="1" applyProtection="1">
      <alignment horizontal="right" vertical="center" wrapText="1"/>
    </xf>
    <xf numFmtId="0" fontId="18" fillId="11" borderId="62" xfId="5" applyNumberFormat="1" applyFont="1" applyFill="1" applyBorder="1" applyAlignment="1" applyProtection="1">
      <alignment horizontal="left" vertical="distributed" wrapText="1"/>
    </xf>
    <xf numFmtId="0" fontId="18" fillId="11" borderId="64" xfId="5" applyNumberFormat="1" applyFont="1" applyFill="1" applyBorder="1" applyAlignment="1" applyProtection="1">
      <alignment horizontal="left" vertical="distributed" wrapText="1"/>
    </xf>
    <xf numFmtId="0" fontId="18" fillId="11" borderId="63" xfId="5" applyNumberFormat="1" applyFont="1" applyFill="1" applyBorder="1" applyAlignment="1" applyProtection="1">
      <alignment horizontal="left" vertical="distributed" wrapText="1"/>
    </xf>
  </cellXfs>
  <cellStyles count="6">
    <cellStyle name="Денежный 2" xfId="2"/>
    <cellStyle name="Обычный" xfId="0" builtinId="0"/>
    <cellStyle name="Обычный 2" xfId="3"/>
    <cellStyle name="Обычный 2 2" xfId="5"/>
    <cellStyle name="Обычный 3" xfId="4"/>
    <cellStyle name="Обычный 4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21</xdr:col>
      <xdr:colOff>142875</xdr:colOff>
      <xdr:row>14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762000"/>
          <a:ext cx="4841875" cy="282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266701</xdr:colOff>
      <xdr:row>268</xdr:row>
      <xdr:rowOff>159545</xdr:rowOff>
    </xdr:to>
    <xdr:sp macro="" textlink="">
      <xdr:nvSpPr>
        <xdr:cNvPr id="3" name="TextBox 2"/>
        <xdr:cNvSpPr txBox="1"/>
      </xdr:nvSpPr>
      <xdr:spPr>
        <a:xfrm>
          <a:off x="0" y="190500"/>
          <a:ext cx="7581901" cy="51023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ru-RU"/>
            <a:t>МИНИСТЕРСТВО ОБРАЗОВАНИЯ И НАУКИ РОССИЙСКОЙ ФЕДЕРАЦИИ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ПРИКАЗ</a:t>
          </a:r>
        </a:p>
        <a:p>
          <a:pPr algn="l" rtl="0">
            <a:defRPr sz="1000"/>
          </a:pPr>
          <a:r>
            <a:rPr lang="ru-RU"/>
            <a:t>от 11 августа 2014 г. </a:t>
          </a:r>
          <a:r>
            <a:rPr lang="en-US"/>
            <a:t>N 976</a:t>
          </a:r>
        </a:p>
        <a:p>
          <a:pPr algn="l" rtl="0">
            <a:defRPr sz="1000"/>
          </a:pPr>
          <a:endParaRPr lang="en-US"/>
        </a:p>
        <a:p>
          <a:pPr algn="l" rtl="0">
            <a:defRPr sz="1000"/>
          </a:pPr>
          <a:endParaRPr lang="en-US"/>
        </a:p>
        <a:p>
          <a:pPr algn="l" rtl="0">
            <a:defRPr sz="1000"/>
          </a:pPr>
          <a:r>
            <a:rPr lang="ru-RU"/>
            <a:t>ОБ УТВЕРЖДЕНИИ</a:t>
          </a:r>
        </a:p>
        <a:p>
          <a:pPr algn="l" rtl="0">
            <a:defRPr sz="1000"/>
          </a:pPr>
          <a:r>
            <a:rPr lang="ru-RU"/>
            <a:t>ФЕДЕРАЛЬНОГО ГОСУДАРСТВЕННОГО ОБРАЗОВАТЕЛЬНОГО СТАНДАРТА</a:t>
          </a:r>
        </a:p>
        <a:p>
          <a:pPr algn="l" rtl="0">
            <a:defRPr sz="1000"/>
          </a:pPr>
          <a:r>
            <a:rPr lang="ru-RU"/>
            <a:t>СРЕДНЕГО ПРОФЕССИОНАЛЬНОГО ОБРАЗОВАНИЯ ПО СПЕЦИАЛЬНОСТИ</a:t>
          </a:r>
        </a:p>
        <a:p>
          <a:pPr algn="l" rtl="0">
            <a:defRPr sz="1000"/>
          </a:pPr>
          <a:r>
            <a:rPr lang="ru-RU"/>
            <a:t>49.02.01 ФИЗИЧЕСКАЯ КУЛЬТУРА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 соответствии с подпунктом 5.2.41 Положения о Министерстве образования и науки Российской Федерации, утвержденного постановлением Правительства Российской Федерации от 3 июня 2013 г. </a:t>
          </a:r>
          <a:r>
            <a:rPr lang="en-US"/>
            <a:t>N 466 (</a:t>
          </a:r>
          <a:r>
            <a:rPr lang="ru-RU"/>
            <a:t>Собрание законодательства Российской Федерации, 2013, </a:t>
          </a:r>
          <a:r>
            <a:rPr lang="en-US"/>
            <a:t>N 23, </a:t>
          </a:r>
          <a:r>
            <a:rPr lang="ru-RU"/>
            <a:t>ст. 2923; </a:t>
          </a:r>
          <a:r>
            <a:rPr lang="en-US"/>
            <a:t>N 33, </a:t>
          </a:r>
          <a:r>
            <a:rPr lang="ru-RU"/>
            <a:t>ст. 4386; </a:t>
          </a:r>
          <a:r>
            <a:rPr lang="en-US"/>
            <a:t>N 37, </a:t>
          </a:r>
          <a:r>
            <a:rPr lang="ru-RU"/>
            <a:t>ст. 4702; 2014, </a:t>
          </a:r>
          <a:r>
            <a:rPr lang="en-US"/>
            <a:t>N 2, </a:t>
          </a:r>
          <a:r>
            <a:rPr lang="ru-RU"/>
            <a:t>ст. 126; </a:t>
          </a:r>
          <a:r>
            <a:rPr lang="en-US"/>
            <a:t>N 6, </a:t>
          </a:r>
          <a:r>
            <a:rPr lang="ru-RU"/>
            <a:t>ст. 582; </a:t>
          </a:r>
          <a:r>
            <a:rPr lang="en-US"/>
            <a:t>N 27, </a:t>
          </a:r>
          <a:r>
            <a:rPr lang="ru-RU"/>
            <a:t>ст. 3776), пунктом 17 Правил разработки, утверждения федеральных государственных образовательных стандартов и внесения в них изменений, утвержденных постановлением Правительства Российской Федерации от 5 августа 2013 г. </a:t>
          </a:r>
          <a:r>
            <a:rPr lang="en-US"/>
            <a:t>N 661 (</a:t>
          </a:r>
          <a:r>
            <a:rPr lang="ru-RU"/>
            <a:t>Собрание законодательства Российской Федерации, 2013, </a:t>
          </a:r>
          <a:r>
            <a:rPr lang="en-US"/>
            <a:t>N 33, </a:t>
          </a:r>
          <a:r>
            <a:rPr lang="ru-RU"/>
            <a:t>ст. 4377), приказываю:</a:t>
          </a:r>
        </a:p>
        <a:p>
          <a:pPr algn="l" rtl="0">
            <a:defRPr sz="1000"/>
          </a:pPr>
          <a:r>
            <a:rPr lang="ru-RU"/>
            <a:t>1. Утвердить прилагаемый федеральный государственный образовательный стандарт среднего профессионального образования по специальности 49.02.01 Физическая культура.</a:t>
          </a:r>
        </a:p>
        <a:p>
          <a:pPr algn="l" rtl="0">
            <a:defRPr sz="1000"/>
          </a:pPr>
          <a:r>
            <a:rPr lang="ru-RU"/>
            <a:t>2. Признать утратившим силу приказ Министерства образования и науки Российской Федерации от 5 апреля 2010 г. </a:t>
          </a:r>
          <a:r>
            <a:rPr lang="en-US"/>
            <a:t>N 266 "</a:t>
          </a:r>
          <a:r>
            <a:rPr lang="ru-RU"/>
            <a:t>Об утверждении и введении в действие федерального государственного образовательного стандарта среднего профессионального образования по специальности 050141 Физическая культура" (зарегистрирован Министерством юстиции Российской Федерации 28 апреля 2010 г., регистрационный </a:t>
          </a:r>
          <a:r>
            <a:rPr lang="en-US"/>
            <a:t>N 17043).</a:t>
          </a:r>
        </a:p>
        <a:p>
          <a:pPr algn="l" rtl="0">
            <a:defRPr sz="1000"/>
          </a:pPr>
          <a:r>
            <a:rPr lang="en-US"/>
            <a:t>3. </a:t>
          </a:r>
          <a:r>
            <a:rPr lang="ru-RU"/>
            <a:t>Настоящий приказ вступает в силу с 1 сентября 2014 года.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Министр</a:t>
          </a:r>
        </a:p>
        <a:p>
          <a:pPr algn="l" rtl="0">
            <a:defRPr sz="1000"/>
          </a:pPr>
          <a:r>
            <a:rPr lang="ru-RU"/>
            <a:t>Д.В.ЛИВАНОВ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Приложение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Утвержден</a:t>
          </a:r>
        </a:p>
        <a:p>
          <a:pPr algn="l" rtl="0">
            <a:defRPr sz="1000"/>
          </a:pPr>
          <a:r>
            <a:rPr lang="ru-RU"/>
            <a:t>приказом Министерства образования</a:t>
          </a:r>
        </a:p>
        <a:p>
          <a:pPr algn="l" rtl="0">
            <a:defRPr sz="1000"/>
          </a:pPr>
          <a:r>
            <a:rPr lang="ru-RU"/>
            <a:t>и науки Российской Федерации</a:t>
          </a:r>
        </a:p>
        <a:p>
          <a:pPr algn="l" rtl="0">
            <a:defRPr sz="1000"/>
          </a:pPr>
          <a:r>
            <a:rPr lang="ru-RU"/>
            <a:t>от 11 августа 2014 г. </a:t>
          </a:r>
          <a:r>
            <a:rPr lang="en-US"/>
            <a:t>N 976</a:t>
          </a:r>
        </a:p>
        <a:p>
          <a:pPr algn="l" rtl="0">
            <a:defRPr sz="1000"/>
          </a:pPr>
          <a:endParaRPr lang="en-US"/>
        </a:p>
        <a:p>
          <a:pPr algn="l" rtl="0">
            <a:defRPr sz="1000"/>
          </a:pPr>
          <a:endParaRPr lang="en-US"/>
        </a:p>
        <a:p>
          <a:pPr algn="l" rtl="0">
            <a:defRPr sz="1000"/>
          </a:pPr>
          <a:r>
            <a:rPr lang="ru-RU"/>
            <a:t>ФЕДЕРАЛЬНЫЙ ГОСУДАРСТВЕННЫЙ ОБРАЗОВАТЕЛЬНЫЙ СТАНДАРТ</a:t>
          </a:r>
        </a:p>
        <a:p>
          <a:pPr algn="l" rtl="0">
            <a:defRPr sz="1000"/>
          </a:pPr>
          <a:r>
            <a:rPr lang="ru-RU"/>
            <a:t>СРЕДНЕГО ПРОФЕССИОНАЛЬНОГО ОБРАЗОВАНИЯ ПО СПЕЦИАЛЬНОСТИ</a:t>
          </a:r>
        </a:p>
        <a:p>
          <a:pPr algn="l" rtl="0">
            <a:defRPr sz="1000"/>
          </a:pPr>
          <a:r>
            <a:rPr lang="ru-RU"/>
            <a:t>49.02.01 ФИЗИЧЕСКАЯ КУЛЬТУРА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I. </a:t>
          </a:r>
          <a:r>
            <a:rPr lang="ru-RU"/>
            <a:t>ОБЛАСТЬ ПРИМЕНЕНИЯ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1.1. Настоящий федеральный государственный образовательный стандарт среднего профессионального образования представляет собой совокупность обязательных требований к среднему профессиональному образованию по специальности 49.02.01 Физическая культура для профессиональной образовательной организации и образовательной организации высшего образования, которые имеют право на реализацию имеющих государственную аккредитацию программ подготовки специалистов среднего звена по данной специальности, на территории Российской Федерации (далее - образовательная организация).</a:t>
          </a:r>
        </a:p>
        <a:p>
          <a:pPr algn="l" rtl="0">
            <a:defRPr sz="1000"/>
          </a:pPr>
          <a:r>
            <a:rPr lang="ru-RU"/>
            <a:t>1.2. Право на реализацию программы подготовки специалистов среднего звена по специальности 49.02.01 Физическая культура имеет образовательная организация при наличии соответствующей лицензии на осуществление образовательной деятельности.</a:t>
          </a:r>
        </a:p>
        <a:p>
          <a:pPr algn="l" rtl="0">
            <a:defRPr sz="1000"/>
          </a:pPr>
          <a:r>
            <a:rPr lang="ru-RU"/>
            <a:t>Возможна сетевая форма реализации программы подготовки специалистов среднего звена с использованием ресурсов нескольких образовательных организаций. В реализации программы подготовки специалистов среднего звена с использованием сетевой формы наряду с образовательными организациями также могут участвовать медицинские организации, организации культуры, физкультурно-спортивные и иные организации, обладающие ресурсами, необходимыми для осуществления обучения, проведения учебной и производственной практики и осуществления иных видов учебной деятельности, предусмотренных программой подготовки специалистов среднего звена.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II. </a:t>
          </a:r>
          <a:r>
            <a:rPr lang="ru-RU"/>
            <a:t>ИСПОЛЬЗУЕМЫЕ СОКРАЩЕНИЯ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 настоящем стандарте используются следующие сокращения:</a:t>
          </a:r>
        </a:p>
        <a:p>
          <a:pPr algn="l" rtl="0">
            <a:defRPr sz="1000"/>
          </a:pPr>
          <a:r>
            <a:rPr lang="ru-RU"/>
            <a:t>СПО - среднее профессиональное образование;</a:t>
          </a:r>
        </a:p>
        <a:p>
          <a:pPr algn="l" rtl="0">
            <a:defRPr sz="1000"/>
          </a:pPr>
          <a:r>
            <a:rPr lang="ru-RU"/>
            <a:t>ФГОС СПО - федеральный государственный образовательный стандарт среднего профессионального образования;</a:t>
          </a:r>
        </a:p>
        <a:p>
          <a:pPr algn="l" rtl="0">
            <a:defRPr sz="1000"/>
          </a:pPr>
          <a:r>
            <a:rPr lang="ru-RU"/>
            <a:t>ППССЗ - программа подготовки специалистов среднего звена;</a:t>
          </a:r>
        </a:p>
        <a:p>
          <a:pPr algn="l" rtl="0">
            <a:defRPr sz="1000"/>
          </a:pPr>
          <a:r>
            <a:rPr lang="ru-RU"/>
            <a:t>ОК - общая компетенция;</a:t>
          </a:r>
        </a:p>
        <a:p>
          <a:pPr algn="l" rtl="0">
            <a:defRPr sz="1000"/>
          </a:pPr>
          <a:r>
            <a:rPr lang="ru-RU"/>
            <a:t>ПК - профессиональная компетенция;</a:t>
          </a:r>
        </a:p>
        <a:p>
          <a:pPr algn="l" rtl="0">
            <a:defRPr sz="1000"/>
          </a:pPr>
          <a:r>
            <a:rPr lang="ru-RU"/>
            <a:t>ПМ - профессиональный модуль;</a:t>
          </a:r>
        </a:p>
        <a:p>
          <a:pPr algn="l" rtl="0">
            <a:defRPr sz="1000"/>
          </a:pPr>
          <a:r>
            <a:rPr lang="ru-RU"/>
            <a:t>МДК - междисциплинарный курс.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III. </a:t>
          </a:r>
          <a:r>
            <a:rPr lang="ru-RU"/>
            <a:t>ХАРАКТЕРИСТИКА ПОДГОТОВКИ ПО СПЕЦИАЛЬНОСТИ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3.1. Получение СПО по ППССЗ допускается только в образовательной организации.</a:t>
          </a:r>
        </a:p>
        <a:p>
          <a:pPr algn="l" rtl="0">
            <a:defRPr sz="1000"/>
          </a:pPr>
          <a:r>
            <a:rPr lang="ru-RU"/>
            <a:t>3.2. Сроки получения СПО по специальности 49.02.01 Физическая культура углубленной подготовки в очной форме обучения и присваиваемая квалификация приводятся в Таблице 1.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Таблица 1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Уровень образования, необходимый для приема на обучение по ППССЗ</a:t>
          </a:r>
        </a:p>
        <a:p>
          <a:pPr algn="l" rtl="0">
            <a:defRPr sz="1000"/>
          </a:pPr>
          <a:r>
            <a:rPr lang="ru-RU"/>
            <a:t>Наименование квалификации углубленной подготовки</a:t>
          </a:r>
        </a:p>
        <a:p>
          <a:pPr algn="l" rtl="0">
            <a:defRPr sz="1000"/>
          </a:pPr>
          <a:r>
            <a:rPr lang="ru-RU"/>
            <a:t>Срок получения СПО по ППССЗ углубленной подготовки в очной форме обучения &lt;1&gt;</a:t>
          </a:r>
        </a:p>
        <a:p>
          <a:pPr algn="l" rtl="0">
            <a:defRPr sz="1000"/>
          </a:pPr>
          <a:r>
            <a:rPr lang="ru-RU"/>
            <a:t>среднее общее образование</a:t>
          </a:r>
        </a:p>
        <a:p>
          <a:pPr algn="l" rtl="0">
            <a:defRPr sz="1000"/>
          </a:pPr>
          <a:r>
            <a:rPr lang="ru-RU"/>
            <a:t>Педагог по физической культуре и спорту</a:t>
          </a:r>
        </a:p>
        <a:p>
          <a:pPr algn="l" rtl="0">
            <a:defRPr sz="1000"/>
          </a:pPr>
          <a:r>
            <a:rPr lang="ru-RU"/>
            <a:t>2 года 10 месяцев</a:t>
          </a:r>
        </a:p>
        <a:p>
          <a:pPr algn="l" rtl="0">
            <a:defRPr sz="1000"/>
          </a:pPr>
          <a:r>
            <a:rPr lang="ru-RU"/>
            <a:t>основное общее образование</a:t>
          </a:r>
        </a:p>
        <a:p>
          <a:pPr algn="l" rtl="0">
            <a:defRPr sz="1000"/>
          </a:pPr>
          <a:r>
            <a:rPr lang="ru-RU"/>
            <a:t>3 года 10 месяцев &lt;2&gt;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--------------------------------</a:t>
          </a:r>
        </a:p>
        <a:p>
          <a:pPr algn="l" rtl="0">
            <a:defRPr sz="1000"/>
          </a:pPr>
          <a:r>
            <a:rPr lang="ru-RU"/>
            <a:t>&lt;1&gt; Независимо от применяемых образовательных технологий.</a:t>
          </a:r>
        </a:p>
        <a:p>
          <a:pPr algn="l" rtl="0">
            <a:defRPr sz="1000"/>
          </a:pPr>
          <a:r>
            <a:rPr lang="ru-RU"/>
            <a:t>&lt;2&gt; Образовательные организации, осуществляющие подготовку специалистов среднего звена на базе основного общего образования, реализуют федеральный государственный образовательный стандарт среднего общего образования в пределах ППССЗ, в том числе с учетом получаемой специальности СПО.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Сроки получения СПО по ППССЗ углубленной подготовке независимо от применяемых образовательных технологий увеличиваются:</a:t>
          </a:r>
        </a:p>
        <a:p>
          <a:pPr algn="l" rtl="0">
            <a:defRPr sz="1000"/>
          </a:pPr>
          <a:r>
            <a:rPr lang="ru-RU"/>
            <a:t>а) для обучающихся по очно-заочной и заочной формам обучения:</a:t>
          </a:r>
        </a:p>
        <a:p>
          <a:pPr algn="l" rtl="0">
            <a:defRPr sz="1000"/>
          </a:pPr>
          <a:r>
            <a:rPr lang="ru-RU"/>
            <a:t>на базе среднего общего образования - не более чем на 1 год;</a:t>
          </a:r>
        </a:p>
        <a:p>
          <a:pPr algn="l" rtl="0">
            <a:defRPr sz="1000"/>
          </a:pPr>
          <a:r>
            <a:rPr lang="ru-RU"/>
            <a:t>на базе основного общего образования - не более чем на 1,5 года;</a:t>
          </a:r>
        </a:p>
        <a:p>
          <a:pPr algn="l" rtl="0">
            <a:defRPr sz="1000"/>
          </a:pPr>
          <a:r>
            <a:rPr lang="ru-RU"/>
            <a:t>б) для училищ олимпийского резерва увеличивается не более чем на 1 год.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IV. </a:t>
          </a:r>
          <a:r>
            <a:rPr lang="ru-RU"/>
            <a:t>ХАРАКТЕРИСТИКА ПРОФЕССИОНАЛЬНОЙ</a:t>
          </a:r>
        </a:p>
        <a:p>
          <a:pPr algn="l" rtl="0">
            <a:defRPr sz="1000"/>
          </a:pPr>
          <a:r>
            <a:rPr lang="ru-RU"/>
            <a:t>ДЕЯТЕЛЬНОСТИ ВЫПУСКНИКОВ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4.1. 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 в образовательных организациях,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</a:p>
        <a:p>
          <a:pPr algn="l" rtl="0">
            <a:defRPr sz="1000"/>
          </a:pPr>
          <a:r>
            <a:rPr lang="ru-RU"/>
            <a:t>4.2. Объектами профессиональной деятельности выпускников являются:</a:t>
          </a:r>
        </a:p>
        <a:p>
          <a:pPr algn="l" rtl="0">
            <a:defRPr sz="1000"/>
          </a:pPr>
          <a:r>
            <a:rPr lang="ru-RU"/>
            <a:t>задачи, содержание, методы, средства, формы организации учебно-тренировочного процесса и руководства соревновательной деятельностью, занимающихся избранным видом спорта;</a:t>
          </a:r>
        </a:p>
        <a:p>
          <a:pPr algn="l" rtl="0">
            <a:defRPr sz="1000"/>
          </a:pPr>
          <a:r>
            <a:rPr lang="ru-RU"/>
            <a:t>процесс спортивной подготовки и руководства соревновательной деятельностью занимающихся избранным видом спорта;</a:t>
          </a:r>
        </a:p>
        <a:p>
          <a:pPr algn="l" rtl="0">
            <a:defRPr sz="1000"/>
          </a:pPr>
          <a:r>
            <a:rPr lang="ru-RU"/>
            <a:t>задачи, содержание, методы, средства, формы организации физкультурно-спортивной деятельности различных возрастных групп населения;</a:t>
          </a:r>
        </a:p>
        <a:p>
          <a:pPr algn="l" rtl="0">
            <a:defRPr sz="1000"/>
          </a:pPr>
          <a:r>
            <a:rPr lang="ru-RU"/>
            <a:t>процесс организации физкультурно-спортивной деятельности различных возрастных групп населения;</a:t>
          </a:r>
        </a:p>
        <a:p>
          <a:pPr algn="l" rtl="0">
            <a:defRPr sz="1000"/>
          </a:pPr>
          <a:r>
            <a:rPr lang="ru-RU"/>
            <a:t>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</a:p>
        <a:p>
          <a:pPr algn="l" rtl="0">
            <a:defRPr sz="1000"/>
          </a:pPr>
          <a:r>
            <a:rPr lang="ru-RU"/>
            <a:t>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</a:p>
        <a:p>
          <a:pPr algn="l" rtl="0">
            <a:defRPr sz="1000"/>
          </a:pPr>
          <a:r>
            <a:rPr lang="ru-RU"/>
            <a:t>4.3. Педагог по физической культуре и спорту готовится к следующим видам деятельности:</a:t>
          </a:r>
        </a:p>
        <a:p>
          <a:pPr algn="l" rtl="0">
            <a:defRPr sz="1000"/>
          </a:pPr>
          <a:r>
            <a:rPr lang="ru-RU"/>
            <a:t>4.3.1. Организация и проведение учебно-тренировочных занятий и руководство соревновательной деятельностью спортсменов в избранном виде спорта.</a:t>
          </a:r>
        </a:p>
        <a:p>
          <a:pPr algn="l" rtl="0">
            <a:defRPr sz="1000"/>
          </a:pPr>
          <a:r>
            <a:rPr lang="ru-RU"/>
            <a:t>4.3.2. Организация физкультурно-спортивной деятельности различных возрастных групп населения.</a:t>
          </a:r>
        </a:p>
        <a:p>
          <a:pPr algn="l" rtl="0">
            <a:defRPr sz="1000"/>
          </a:pPr>
          <a:r>
            <a:rPr lang="ru-RU"/>
            <a:t>4.3.3. Методическое обеспечение организации физкультурной и спортивной деятельности.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V. </a:t>
          </a:r>
          <a:r>
            <a:rPr lang="ru-RU"/>
            <a:t>ТРЕБОВАНИЯ К РЕЗУЛЬТАТАМ ОСВОЕНИЯ ПРОГРАММЫ ПОДГОТОВКИ</a:t>
          </a:r>
        </a:p>
        <a:p>
          <a:pPr algn="l" rtl="0">
            <a:defRPr sz="1000"/>
          </a:pPr>
          <a:r>
            <a:rPr lang="ru-RU"/>
            <a:t>СПЕЦИАЛИСТОВ СРЕДНЕГО ЗВЕНА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5.1. Педагог по физической культуре и спорту должен обладать общими компетенциями, включающими в себя способность:</a:t>
          </a:r>
        </a:p>
        <a:p>
          <a:pPr algn="l" rtl="0">
            <a:defRPr sz="1000"/>
          </a:pPr>
          <a:r>
            <a:rPr lang="ru-RU"/>
            <a:t>ОК 1. Понимать сущность и социальную значимость своей будущей профессии, проявлять к ней устойчивый интерес.</a:t>
          </a:r>
        </a:p>
        <a:p>
          <a:pPr algn="l" rtl="0">
            <a:defRPr sz="1000"/>
          </a:pPr>
          <a:r>
            <a:rPr lang="ru-RU"/>
            <a:t>ОК 2. Организовывать собственную деятельность, определять методы решения профессиональных задач, оценивать их эффективность и качество.</a:t>
          </a:r>
        </a:p>
        <a:p>
          <a:pPr algn="l" rtl="0">
            <a:defRPr sz="1000"/>
          </a:pPr>
          <a:r>
            <a:rPr lang="ru-RU"/>
            <a:t>ОК 3. Оценивать риски и принимать решения в нестандартных ситуациях.</a:t>
          </a:r>
        </a:p>
        <a:p>
          <a:pPr algn="l" rtl="0">
            <a:defRPr sz="1000"/>
          </a:pPr>
          <a:r>
            <a:rPr lang="ru-RU"/>
            <a:t>ОК 4. Осуществлять поиск, анализ и оценку информации, необходимой для постановки и решения профессиональных задач, профессионального и личностного развития.</a:t>
          </a:r>
        </a:p>
        <a:p>
          <a:pPr algn="l" rtl="0">
            <a:defRPr sz="1000"/>
          </a:pPr>
          <a:r>
            <a:rPr lang="ru-RU"/>
            <a:t>ОК 5. Использовать информационно-коммуникационные технологии для совершенствования профессиональной деятельности.</a:t>
          </a:r>
        </a:p>
        <a:p>
          <a:pPr algn="l" rtl="0">
            <a:defRPr sz="1000"/>
          </a:pPr>
          <a:r>
            <a:rPr lang="ru-RU"/>
            <a:t>ОК 6. Работать в коллективе и команде, взаимодействовать с коллегами и социальными партнерами.</a:t>
          </a:r>
        </a:p>
        <a:p>
          <a:pPr algn="l" rtl="0">
            <a:defRPr sz="1000"/>
          </a:pPr>
          <a:r>
            <a:rPr lang="ru-RU"/>
            <a:t>ОК 7. Ставить цели, мотивировать деятельность занимающихся физической культурой и спортом, организовывать и контролировать их работу с принятием на себя ответственности за качество учебно-тренировочного процесса и организации физкультурно-спортивных мероприятий и занятий.</a:t>
          </a:r>
        </a:p>
        <a:p>
          <a:pPr algn="l" rtl="0">
            <a:defRPr sz="1000"/>
          </a:pPr>
          <a:r>
            <a:rPr lang="ru-RU"/>
            <a:t>ОК 8. Самостоятельно определять задачи профессионального и личностного развития, заниматься самообразованием, осознанно планировать повышение квалификации.</a:t>
          </a:r>
        </a:p>
        <a:p>
          <a:pPr algn="l" rtl="0">
            <a:defRPr sz="1000"/>
          </a:pPr>
          <a:r>
            <a:rPr lang="ru-RU"/>
            <a:t>ОК 9. Осуществлять профессиональную деятельность в условиях обновления ее целей, содержания и смены технологий.</a:t>
          </a:r>
        </a:p>
        <a:p>
          <a:pPr algn="l" rtl="0">
            <a:defRPr sz="1000"/>
          </a:pPr>
          <a:r>
            <a:rPr lang="ru-RU"/>
            <a:t>ОК 10. Осуществлять профилактику травматизма, обеспечивать охрану жизни и здоровья занимающихся.</a:t>
          </a:r>
        </a:p>
        <a:p>
          <a:pPr algn="l" rtl="0">
            <a:defRPr sz="1000"/>
          </a:pPr>
          <a:r>
            <a:rPr lang="ru-RU"/>
            <a:t>ОК 11. Строить профессиональную деятельность с соблюдением правовых норм, ее регулирующих.</a:t>
          </a:r>
        </a:p>
        <a:p>
          <a:pPr algn="l" rtl="0">
            <a:defRPr sz="1000"/>
          </a:pPr>
          <a:r>
            <a:rPr lang="ru-RU"/>
            <a:t>ОК 12. Владеть профессионально значимыми двигательными действиями избранного вида спорта, базовых и новых видов физкультурно-спортивной деятельности.</a:t>
          </a:r>
        </a:p>
        <a:p>
          <a:pPr algn="l" rtl="0">
            <a:defRPr sz="1000"/>
          </a:pPr>
          <a:r>
            <a:rPr lang="ru-RU"/>
            <a:t>5.2. Педагог по физической культуре и спорту должен обладать профессиональными компетенциями, соответствующими видам деятельности:</a:t>
          </a:r>
        </a:p>
        <a:p>
          <a:pPr algn="l" rtl="0">
            <a:defRPr sz="1000"/>
          </a:pPr>
          <a:r>
            <a:rPr lang="ru-RU"/>
            <a:t>5.2.1. Организация и проведение учебно-тренировочных занятий и руководство соревновательной деятельностью спортсменов в избранном виде спорта.</a:t>
          </a:r>
        </a:p>
        <a:p>
          <a:pPr algn="l" rtl="0">
            <a:defRPr sz="1000"/>
          </a:pPr>
          <a:r>
            <a:rPr lang="ru-RU"/>
            <a:t>ПК 1.1. Определять цели и задачи, планировать учебно-тренировочные занятия.</a:t>
          </a:r>
        </a:p>
        <a:p>
          <a:pPr algn="l" rtl="0">
            <a:defRPr sz="1000"/>
          </a:pPr>
          <a:r>
            <a:rPr lang="ru-RU"/>
            <a:t>ПК 1.2. Проводить учебно-тренировочные занятия.</a:t>
          </a:r>
        </a:p>
        <a:p>
          <a:pPr algn="l" rtl="0">
            <a:defRPr sz="1000"/>
          </a:pPr>
          <a:r>
            <a:rPr lang="ru-RU"/>
            <a:t>ПК 1.3. Руководить соревновательной деятельностью спортсменов.</a:t>
          </a:r>
        </a:p>
        <a:p>
          <a:pPr algn="l" rtl="0">
            <a:defRPr sz="1000"/>
          </a:pPr>
          <a:r>
            <a:rPr lang="ru-RU"/>
            <a:t>ПК 1.4. Осуществлять педагогический контроль, оценивать процесс и результаты деятельности спортсменов на учебно-тренировочных занятиях и соревнованиях.</a:t>
          </a:r>
        </a:p>
        <a:p>
          <a:pPr algn="l" rtl="0">
            <a:defRPr sz="1000"/>
          </a:pPr>
          <a:r>
            <a:rPr lang="ru-RU"/>
            <a:t>ПК 1.5. Анализировать учебно-тренировочные занятия, процесс и результаты руководства соревновательной деятельностью.</a:t>
          </a:r>
        </a:p>
        <a:p>
          <a:pPr algn="l" rtl="0">
            <a:defRPr sz="1000"/>
          </a:pPr>
          <a:r>
            <a:rPr lang="ru-RU"/>
            <a:t>ПК 1.6. Проводить спортивный отбор и спортивную ориентацию.</a:t>
          </a:r>
        </a:p>
        <a:p>
          <a:pPr algn="l" rtl="0">
            <a:defRPr sz="1000"/>
          </a:pPr>
          <a:r>
            <a:rPr lang="ru-RU"/>
            <a:t>ПК 1.7. Подбирать, эксплуатировать и готовить к занятиям и соревнованиям спортивное оборудование и инвентарь.</a:t>
          </a:r>
        </a:p>
        <a:p>
          <a:pPr algn="l" rtl="0">
            <a:defRPr sz="1000"/>
          </a:pPr>
          <a:r>
            <a:rPr lang="ru-RU"/>
            <a:t>ПК 1.8. Оформлять и вести документацию, обеспечивающую учебно-тренировочный процесс и соревновательную деятельность спортсменов.</a:t>
          </a:r>
        </a:p>
        <a:p>
          <a:pPr algn="l" rtl="0">
            <a:defRPr sz="1000"/>
          </a:pPr>
          <a:r>
            <a:rPr lang="ru-RU"/>
            <a:t>5.2.2. Организация физкультурно-спортивной деятельности различных возрастных групп населения.</a:t>
          </a:r>
        </a:p>
        <a:p>
          <a:pPr algn="l" rtl="0">
            <a:defRPr sz="1000"/>
          </a:pPr>
          <a:r>
            <a:rPr lang="ru-RU"/>
            <a:t>ПК 2.1. Определять цели, задачи и планировать физкультурно-спортивные мероприятия и занятия с различными возрастными группами населения.</a:t>
          </a:r>
        </a:p>
        <a:p>
          <a:pPr algn="l" rtl="0">
            <a:defRPr sz="1000"/>
          </a:pPr>
          <a:r>
            <a:rPr lang="ru-RU"/>
            <a:t>ПК 2.2. Мотивировать население различных возрастных групп к участию в физкультурно-спортивной деятельности.</a:t>
          </a:r>
        </a:p>
        <a:p>
          <a:pPr algn="l" rtl="0">
            <a:defRPr sz="1000"/>
          </a:pPr>
          <a:r>
            <a:rPr lang="ru-RU"/>
            <a:t>ПК 2.3. Организовывать и проводить физкультурно-спортивные мероприятия и занятия.</a:t>
          </a:r>
        </a:p>
        <a:p>
          <a:pPr algn="l" rtl="0">
            <a:defRPr sz="1000"/>
          </a:pPr>
          <a:r>
            <a:rPr lang="ru-RU"/>
            <a:t>ПК 2.4. Осуществлять педагогический контроль в процессе проведения физкультурно-спортивных мероприятий и занятий.</a:t>
          </a:r>
        </a:p>
        <a:p>
          <a:pPr algn="l" rtl="0">
            <a:defRPr sz="1000"/>
          </a:pPr>
          <a:r>
            <a:rPr lang="ru-RU"/>
            <a:t>ПК 2.5. Организовывать обустройство и эксплуатацию спортивных сооружений и мест занятий физической культурой и спортом.</a:t>
          </a:r>
        </a:p>
        <a:p>
          <a:pPr algn="l" rtl="0">
            <a:defRPr sz="1000"/>
          </a:pPr>
          <a:r>
            <a:rPr lang="ru-RU"/>
            <a:t>ПК 2.6. Оформлять документацию (учебную, учетную, отчетную, сметно-финансовую), обеспечивающую организацию и проведение физкультурно-спортивных мероприятий и занятий и функционирование спортивных сооружений и мест занятий физической культурой и спортом.</a:t>
          </a:r>
        </a:p>
        <a:p>
          <a:pPr algn="l" rtl="0">
            <a:defRPr sz="1000"/>
          </a:pPr>
          <a:r>
            <a:rPr lang="ru-RU"/>
            <a:t>5.2.3. Методическое обеспечение организации физкультурной и спортивной деятельности.</a:t>
          </a:r>
        </a:p>
        <a:p>
          <a:pPr algn="l" rtl="0">
            <a:defRPr sz="1000"/>
          </a:pPr>
          <a:r>
            <a:rPr lang="ru-RU"/>
            <a:t>ПК 3.1. Разрабатывать методическое обеспечение организации учебно-тренировочного процесса и руководства соревновательной деятельностью спортсменов в избранном виде спорта.</a:t>
          </a:r>
        </a:p>
        <a:p>
          <a:pPr algn="l" rtl="0">
            <a:defRPr sz="1000"/>
          </a:pPr>
          <a:r>
            <a:rPr lang="ru-RU"/>
            <a:t>ПК 3.2. Разрабатывать методическое обеспечение организации и проведения физкультурно-спортивных занятий с различными возрастными группами населения.</a:t>
          </a:r>
        </a:p>
        <a:p>
          <a:pPr algn="l" rtl="0">
            <a:defRPr sz="1000"/>
          </a:pPr>
          <a:r>
            <a:rPr lang="ru-RU"/>
            <a:t>ПК 3.3. Систематизировать педагогический опыт в области физической культуры и спорта на основе изучения профессиональной литературы, самоанализа и анализа деятельности других педагогов.</a:t>
          </a:r>
        </a:p>
        <a:p>
          <a:pPr algn="l" rtl="0">
            <a:defRPr sz="1000"/>
          </a:pPr>
          <a:r>
            <a:rPr lang="ru-RU"/>
            <a:t>ПК 3.4. Оформлять методические разработки в виде отчетов, рефератов, выступлений.</a:t>
          </a:r>
        </a:p>
        <a:p>
          <a:pPr algn="l" rtl="0">
            <a:defRPr sz="1000"/>
          </a:pPr>
          <a:r>
            <a:rPr lang="ru-RU"/>
            <a:t>ПК 3.5. Участвовать в исследовательской и проектной деятельности в области образования, физической культуры и спорта.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VI. </a:t>
          </a:r>
          <a:r>
            <a:rPr lang="ru-RU"/>
            <a:t>ТРЕБОВАНИЯ К СТРУКТУРЕ ПРОГРАММЫ ПОДГОТОВКИ</a:t>
          </a:r>
        </a:p>
        <a:p>
          <a:pPr algn="l" rtl="0">
            <a:defRPr sz="1000"/>
          </a:pPr>
          <a:r>
            <a:rPr lang="ru-RU"/>
            <a:t>СПЕЦИАЛИСТОВ СРЕДНЕГО ЗВЕНА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6.1. ППССЗ предусматривает изучение следующих учебных циклов:</a:t>
          </a:r>
        </a:p>
        <a:p>
          <a:pPr algn="l" rtl="0">
            <a:defRPr sz="1000"/>
          </a:pPr>
          <a:r>
            <a:rPr lang="ru-RU"/>
            <a:t>общего гуманитарного и социально-экономического;</a:t>
          </a:r>
        </a:p>
        <a:p>
          <a:pPr algn="l" rtl="0">
            <a:defRPr sz="1000"/>
          </a:pPr>
          <a:r>
            <a:rPr lang="ru-RU"/>
            <a:t>математического и общего естественнонаучного;</a:t>
          </a:r>
        </a:p>
        <a:p>
          <a:pPr algn="l" rtl="0">
            <a:defRPr sz="1000"/>
          </a:pPr>
          <a:r>
            <a:rPr lang="ru-RU"/>
            <a:t>профессионального;</a:t>
          </a:r>
        </a:p>
        <a:p>
          <a:pPr algn="l" rtl="0">
            <a:defRPr sz="1000"/>
          </a:pPr>
          <a:r>
            <a:rPr lang="ru-RU"/>
            <a:t>и разделов:</a:t>
          </a:r>
        </a:p>
        <a:p>
          <a:pPr algn="l" rtl="0">
            <a:defRPr sz="1000"/>
          </a:pPr>
          <a:r>
            <a:rPr lang="ru-RU"/>
            <a:t>учебная практика;</a:t>
          </a:r>
        </a:p>
        <a:p>
          <a:pPr algn="l" rtl="0">
            <a:defRPr sz="1000"/>
          </a:pPr>
          <a:r>
            <a:rPr lang="ru-RU"/>
            <a:t>производственная практика (по профилю специальности);</a:t>
          </a:r>
        </a:p>
        <a:p>
          <a:pPr algn="l" rtl="0">
            <a:defRPr sz="1000"/>
          </a:pPr>
          <a:r>
            <a:rPr lang="ru-RU"/>
            <a:t>производственная практика (преддипломная);</a:t>
          </a:r>
        </a:p>
        <a:p>
          <a:pPr algn="l" rtl="0">
            <a:defRPr sz="1000"/>
          </a:pPr>
          <a:r>
            <a:rPr lang="ru-RU"/>
            <a:t>промежуточная аттестация;</a:t>
          </a:r>
        </a:p>
        <a:p>
          <a:pPr algn="l" rtl="0">
            <a:defRPr sz="1000"/>
          </a:pPr>
          <a:r>
            <a:rPr lang="ru-RU"/>
            <a:t>государственная итоговая аттестация.</a:t>
          </a:r>
        </a:p>
        <a:p>
          <a:pPr algn="l" rtl="0">
            <a:defRPr sz="1000"/>
          </a:pPr>
          <a:r>
            <a:rPr lang="ru-RU"/>
            <a:t>6.2. Обязательная часть ППССЗ по учебным циклам должна составлять около 70 процентов от общего объема времени, отведенного на их освоение. Вариативная часть (около 30 процентов) дает возможность расширения и (или) углубления подготовки, определяемой содержанием обязательной части, получения дополнительных компетенций, умений и знаний, необходимых для обеспечения конкурентоспособности выпускника в соответствии с запросами регионального рынка труда и возможностями продолжения образования. Дисциплины, междисциплинарные курсы и профессиональные модули вариативной части определяются образовательной организацией.</a:t>
          </a:r>
        </a:p>
        <a:p>
          <a:pPr algn="l" rtl="0">
            <a:defRPr sz="1000"/>
          </a:pPr>
          <a:r>
            <a:rPr lang="ru-RU"/>
            <a:t>Общий гуманитарный и социально-экономический, математический и общий естественнонаучный учебные циклы состоят из дисциплин.</a:t>
          </a:r>
        </a:p>
        <a:p>
          <a:pPr algn="l" rtl="0">
            <a:defRPr sz="1000"/>
          </a:pPr>
          <a:r>
            <a:rPr lang="ru-RU"/>
            <a:t>Профессиональный цикл состоит из общепрофессиональных дисциплин и профессиональных модулей в соответствии с видами деятельности. В состав профессионального модуля входит один или несколько междисциплинарных курсов. При освоении обучающимися профессиональных модулей проводятся учебная и (или) производственная практика (по профилю специальности).</a:t>
          </a:r>
        </a:p>
        <a:p>
          <a:pPr algn="l" rtl="0">
            <a:defRPr sz="1000"/>
          </a:pPr>
          <a:r>
            <a:rPr lang="ru-RU"/>
            <a:t>6.3. Обязательная часть общего гуманитарного и социально-экономического учебного цикла ППССЗ углубленной подготовки должна предусматривать изучение следующих обязательных дисциплин: "Основы философии", "История", "Психология общения", "Иностранный язык", "Физическая культура".</a:t>
          </a:r>
        </a:p>
        <a:p>
          <a:pPr algn="l" rtl="0">
            <a:defRPr sz="1000"/>
          </a:pPr>
          <a:r>
            <a:rPr lang="ru-RU"/>
            <a:t>Обязательная часть профессионального учебного цикла ППССЗ углубленной подготовки должна предусматривать изучение дисциплины "Безопасность жизнедеятельности". Объем часов на дисциплину "Безопасность жизнедеятельности" составляет 68 часов, из них на освоение основ военной службы - 48 часов.</a:t>
          </a:r>
        </a:p>
        <a:p>
          <a:pPr algn="l" rtl="0">
            <a:defRPr sz="1000"/>
          </a:pPr>
          <a:r>
            <a:rPr lang="ru-RU"/>
            <a:t>6.4. Образовательной организацией при определении структуры ППССЗ и трудоемкости ее освоения может применяться система зачетных единиц, при этом одна зачетная единица соответствует 36 академическим часам.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Таблица 2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Структура программы подготовки специалистов среднего звена</a:t>
          </a:r>
        </a:p>
        <a:p>
          <a:pPr algn="l" rtl="0">
            <a:defRPr sz="1000"/>
          </a:pPr>
          <a:r>
            <a:rPr lang="ru-RU"/>
            <a:t>углубленной подготовки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Индекс</a:t>
          </a:r>
        </a:p>
        <a:p>
          <a:pPr algn="l" rtl="0">
            <a:defRPr sz="1000"/>
          </a:pPr>
          <a:r>
            <a:rPr lang="ru-RU"/>
            <a:t>Наименование учебных циклов, разделов, модулей, требования к знаниям, умениям, практическому опыту</a:t>
          </a:r>
        </a:p>
        <a:p>
          <a:pPr algn="l" rtl="0">
            <a:defRPr sz="1000"/>
          </a:pPr>
          <a:r>
            <a:rPr lang="ru-RU"/>
            <a:t>Всего максимальной учебной нагрузки обучающегося (час./нед.)</a:t>
          </a:r>
        </a:p>
        <a:p>
          <a:pPr algn="l" rtl="0">
            <a:defRPr sz="1000"/>
          </a:pPr>
          <a:r>
            <a:rPr lang="ru-RU"/>
            <a:t>В том числе часов обязательных учебных занятий</a:t>
          </a:r>
        </a:p>
        <a:p>
          <a:pPr algn="l" rtl="0">
            <a:defRPr sz="1000"/>
          </a:pPr>
          <a:r>
            <a:rPr lang="ru-RU"/>
            <a:t>Индекс и наименование дисциплин, междисциплинарных курсов (МДК)</a:t>
          </a:r>
        </a:p>
        <a:p>
          <a:pPr algn="l" rtl="0">
            <a:defRPr sz="1000"/>
          </a:pPr>
          <a:r>
            <a:rPr lang="ru-RU"/>
            <a:t>Коды формируемых компетенций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Обязательная часть учебных циклов ППССЗ</a:t>
          </a:r>
        </a:p>
        <a:p>
          <a:pPr algn="l" rtl="0">
            <a:defRPr sz="1000"/>
          </a:pPr>
          <a:r>
            <a:rPr lang="ru-RU"/>
            <a:t>3618</a:t>
          </a:r>
        </a:p>
        <a:p>
          <a:pPr algn="l" rtl="0">
            <a:defRPr sz="1000"/>
          </a:pPr>
          <a:r>
            <a:rPr lang="ru-RU"/>
            <a:t>2412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ОГСЭ.00</a:t>
          </a:r>
        </a:p>
        <a:p>
          <a:pPr algn="l" rtl="0">
            <a:defRPr sz="1000"/>
          </a:pPr>
          <a:r>
            <a:rPr lang="ru-RU"/>
            <a:t>Общий гуманитарный и социально-экономический учебный цикл</a:t>
          </a:r>
        </a:p>
        <a:p>
          <a:pPr algn="l" rtl="0">
            <a:defRPr sz="1000"/>
          </a:pPr>
          <a:r>
            <a:rPr lang="ru-RU"/>
            <a:t>786</a:t>
          </a:r>
        </a:p>
        <a:p>
          <a:pPr algn="l" rtl="0">
            <a:defRPr sz="1000"/>
          </a:pPr>
          <a:r>
            <a:rPr lang="ru-RU"/>
            <a:t>524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 результате изучения обязательной части учебного цикла обучающийся должен: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ориентироваться в наиболее общих философских проблемах бытия, познания, ценностей, свободы и смысла жизни как основах формирования культуры гражданина и будущего специалиста;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основные категории и понятия философии;</a:t>
          </a:r>
        </a:p>
        <a:p>
          <a:pPr algn="l" rtl="0">
            <a:defRPr sz="1000"/>
          </a:pPr>
          <a:r>
            <a:rPr lang="ru-RU"/>
            <a:t>роль философии в жизни человека и общества;</a:t>
          </a:r>
        </a:p>
        <a:p>
          <a:pPr algn="l" rtl="0">
            <a:defRPr sz="1000"/>
          </a:pPr>
          <a:r>
            <a:rPr lang="ru-RU"/>
            <a:t>основы философского учения о бытии;</a:t>
          </a:r>
        </a:p>
        <a:p>
          <a:pPr algn="l" rtl="0">
            <a:defRPr sz="1000"/>
          </a:pPr>
          <a:r>
            <a:rPr lang="ru-RU"/>
            <a:t>сущность процесса познания;</a:t>
          </a:r>
        </a:p>
        <a:p>
          <a:pPr algn="l" rtl="0">
            <a:defRPr sz="1000"/>
          </a:pPr>
          <a:r>
            <a:rPr lang="ru-RU"/>
            <a:t>основы научной, философской и религиозной картин мира;</a:t>
          </a:r>
        </a:p>
        <a:p>
          <a:pPr algn="l" rtl="0">
            <a:defRPr sz="1000"/>
          </a:pPr>
          <a:r>
            <a:rPr lang="ru-RU"/>
            <a:t>об условиях формирования личности, свободе и ответственности за сохранение жизни, культуры, окружающей среды;</a:t>
          </a:r>
        </a:p>
        <a:p>
          <a:pPr algn="l" rtl="0">
            <a:defRPr sz="1000"/>
          </a:pPr>
          <a:r>
            <a:rPr lang="ru-RU"/>
            <a:t>о социальных и этических проблемах, связанных с развитием и использованием достижений науки, техники и технологий;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48</a:t>
          </a:r>
        </a:p>
        <a:p>
          <a:pPr algn="l" rtl="0">
            <a:defRPr sz="1000"/>
          </a:pPr>
          <a:r>
            <a:rPr lang="ru-RU"/>
            <a:t>ОГСЭ.01. Основы философии</a:t>
          </a:r>
        </a:p>
        <a:p>
          <a:pPr algn="l" rtl="0">
            <a:defRPr sz="1000"/>
          </a:pPr>
          <a:r>
            <a:rPr lang="ru-RU"/>
            <a:t>ОК 1 - 11</a:t>
          </a:r>
        </a:p>
        <a:p>
          <a:pPr algn="l" rtl="0">
            <a:defRPr sz="1000"/>
          </a:pPr>
          <a:r>
            <a:rPr lang="ru-RU"/>
            <a:t>ПК 2.2, 3.3 - 3.5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ориентироваться в современной экономической, политической и культурной ситуации в России и мире;</a:t>
          </a:r>
        </a:p>
        <a:p>
          <a:pPr algn="l" rtl="0">
            <a:defRPr sz="1000"/>
          </a:pPr>
          <a:r>
            <a:rPr lang="ru-RU"/>
            <a:t>выявлять взаимосвязь отечественных, региональных, мировых социально-экономических, политических и культурных проблем;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основные направления развития ключевых регионов мира на рубеже веков (</a:t>
          </a:r>
          <a:r>
            <a:rPr lang="en-US"/>
            <a:t>XX </a:t>
          </a:r>
          <a:r>
            <a:rPr lang="ru-RU"/>
            <a:t>и </a:t>
          </a:r>
          <a:r>
            <a:rPr lang="en-US"/>
            <a:t>XXI </a:t>
          </a:r>
          <a:r>
            <a:rPr lang="ru-RU"/>
            <a:t>вв.);</a:t>
          </a:r>
        </a:p>
        <a:p>
          <a:pPr algn="l" rtl="0">
            <a:defRPr sz="1000"/>
          </a:pPr>
          <a:r>
            <a:rPr lang="ru-RU"/>
            <a:t>сущность и причины локальных, региональных, межгосударственных конфликтов в конце </a:t>
          </a:r>
          <a:r>
            <a:rPr lang="en-US"/>
            <a:t>XX - </a:t>
          </a:r>
          <a:r>
            <a:rPr lang="ru-RU"/>
            <a:t>начале </a:t>
          </a:r>
          <a:r>
            <a:rPr lang="en-US"/>
            <a:t>XXI </a:t>
          </a:r>
          <a:r>
            <a:rPr lang="ru-RU"/>
            <a:t>вв.;</a:t>
          </a:r>
        </a:p>
        <a:p>
          <a:pPr algn="l" rtl="0">
            <a:defRPr sz="1000"/>
          </a:pPr>
          <a:r>
            <a:rPr lang="ru-RU"/>
            <a:t>основные процессы (интеграционные, поликультурные, миграционные и иные) политического и экономического развития ведущих государств и регионов мира;</a:t>
          </a:r>
        </a:p>
        <a:p>
          <a:pPr algn="l" rtl="0">
            <a:defRPr sz="1000"/>
          </a:pPr>
          <a:r>
            <a:rPr lang="ru-RU"/>
            <a:t>назначение ООН, НАТО, ЕС и других организаций и основные направления их деятельности;</a:t>
          </a:r>
        </a:p>
        <a:p>
          <a:pPr algn="l" rtl="0">
            <a:defRPr sz="1000"/>
          </a:pPr>
          <a:r>
            <a:rPr lang="ru-RU"/>
            <a:t>о роли науки, культуры и религии в сохранении и укреплении национальных и государственных традиций;</a:t>
          </a:r>
        </a:p>
        <a:p>
          <a:pPr algn="l" rtl="0">
            <a:defRPr sz="1000"/>
          </a:pPr>
          <a:r>
            <a:rPr lang="ru-RU"/>
            <a:t>содержание и назначение важнейших законодательных и иных нормативных правовых актов мирового и регионального значения;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48</a:t>
          </a:r>
        </a:p>
        <a:p>
          <a:pPr algn="l" rtl="0">
            <a:defRPr sz="1000"/>
          </a:pPr>
          <a:r>
            <a:rPr lang="ru-RU"/>
            <a:t>ОГСЭ.02. История</a:t>
          </a:r>
        </a:p>
        <a:p>
          <a:pPr algn="l" rtl="0">
            <a:defRPr sz="1000"/>
          </a:pPr>
          <a:r>
            <a:rPr lang="ru-RU"/>
            <a:t>ОК 1 - 9, 11</a:t>
          </a:r>
        </a:p>
        <a:p>
          <a:pPr algn="l" rtl="0">
            <a:defRPr sz="1000"/>
          </a:pPr>
          <a:r>
            <a:rPr lang="ru-RU"/>
            <a:t>ПК 2.2, 3.3, 3.4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применять техники и приемы эффективного общения в профессиональной деятельности;</a:t>
          </a:r>
        </a:p>
        <a:p>
          <a:pPr algn="l" rtl="0">
            <a:defRPr sz="1000"/>
          </a:pPr>
          <a:r>
            <a:rPr lang="ru-RU"/>
            <a:t>использовать приемы саморегуляции поведения в процессе межличностного общения;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взаимосвязь общения и деятельности;</a:t>
          </a:r>
        </a:p>
        <a:p>
          <a:pPr algn="l" rtl="0">
            <a:defRPr sz="1000"/>
          </a:pPr>
          <a:r>
            <a:rPr lang="ru-RU"/>
            <a:t>цели, функции, виды и уровни общения;</a:t>
          </a:r>
        </a:p>
        <a:p>
          <a:pPr algn="l" rtl="0">
            <a:defRPr sz="1000"/>
          </a:pPr>
          <a:r>
            <a:rPr lang="ru-RU"/>
            <a:t>роли и ролевые ожидания в общении;</a:t>
          </a:r>
        </a:p>
        <a:p>
          <a:pPr algn="l" rtl="0">
            <a:defRPr sz="1000"/>
          </a:pPr>
          <a:r>
            <a:rPr lang="ru-RU"/>
            <a:t>виды социальных взаимодействий;</a:t>
          </a:r>
        </a:p>
        <a:p>
          <a:pPr algn="l" rtl="0">
            <a:defRPr sz="1000"/>
          </a:pPr>
          <a:r>
            <a:rPr lang="ru-RU"/>
            <a:t>механизмы взаимопонимания в общении;</a:t>
          </a:r>
        </a:p>
        <a:p>
          <a:pPr algn="l" rtl="0">
            <a:defRPr sz="1000"/>
          </a:pPr>
          <a:r>
            <a:rPr lang="ru-RU"/>
            <a:t>техники и приемы общения, правила слушания, ведения беседы, убеждения;</a:t>
          </a:r>
        </a:p>
        <a:p>
          <a:pPr algn="l" rtl="0">
            <a:defRPr sz="1000"/>
          </a:pPr>
          <a:r>
            <a:rPr lang="ru-RU"/>
            <a:t>этические принципы общения;</a:t>
          </a:r>
        </a:p>
        <a:p>
          <a:pPr algn="l" rtl="0">
            <a:defRPr sz="1000"/>
          </a:pPr>
          <a:r>
            <a:rPr lang="ru-RU"/>
            <a:t>источники, причины, виды и способы разрешения конфликтов;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48</a:t>
          </a:r>
        </a:p>
        <a:p>
          <a:pPr algn="l" rtl="0">
            <a:defRPr sz="1000"/>
          </a:pPr>
          <a:r>
            <a:rPr lang="ru-RU"/>
            <a:t>ОГСЭ.03. Психология общения</a:t>
          </a:r>
        </a:p>
        <a:p>
          <a:pPr algn="l" rtl="0">
            <a:defRPr sz="1000"/>
          </a:pPr>
          <a:r>
            <a:rPr lang="ru-RU"/>
            <a:t>ОК 1 - 9, 11</a:t>
          </a:r>
        </a:p>
        <a:p>
          <a:pPr algn="l" rtl="0">
            <a:defRPr sz="1000"/>
          </a:pPr>
          <a:r>
            <a:rPr lang="ru-RU"/>
            <a:t>ПК 1.1 - 1.8, 2.1 - 2.7,</a:t>
          </a:r>
        </a:p>
        <a:p>
          <a:pPr algn="l" rtl="0">
            <a:defRPr sz="1000"/>
          </a:pPr>
          <a:r>
            <a:rPr lang="ru-RU"/>
            <a:t>3.1 - 3.2,</a:t>
          </a:r>
        </a:p>
        <a:p>
          <a:pPr algn="l" rtl="0">
            <a:defRPr sz="1000"/>
          </a:pPr>
          <a:r>
            <a:rPr lang="ru-RU"/>
            <a:t>3.3 - 3.5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общаться (устно и письменно) на иностранном языке на профессиональные и повседневные темы;</a:t>
          </a:r>
        </a:p>
        <a:p>
          <a:pPr algn="l" rtl="0">
            <a:defRPr sz="1000"/>
          </a:pPr>
          <a:r>
            <a:rPr lang="ru-RU"/>
            <a:t>переводить (со словарем) иностранные тексты профессиональной направленности;</a:t>
          </a:r>
        </a:p>
        <a:p>
          <a:pPr algn="l" rtl="0">
            <a:defRPr sz="1000"/>
          </a:pPr>
          <a:r>
            <a:rPr lang="ru-RU"/>
            <a:t>самостоятельно совершенствовать устную и письменную речь, пополнять словарный запас;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лексический (1200 - 1400 лексических единиц) и грамматический минимум, необходимый для чтения и перевода (со словарем) иностранных текстов профессиональной направленности;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190</a:t>
          </a:r>
        </a:p>
        <a:p>
          <a:pPr algn="l" rtl="0">
            <a:defRPr sz="1000"/>
          </a:pPr>
          <a:r>
            <a:rPr lang="ru-RU"/>
            <a:t>ОГСЭ.04. Иностранный язык</a:t>
          </a:r>
        </a:p>
        <a:p>
          <a:pPr algn="l" rtl="0">
            <a:defRPr sz="1000"/>
          </a:pPr>
          <a:r>
            <a:rPr lang="ru-RU"/>
            <a:t>ОК 1-9, 11</a:t>
          </a:r>
        </a:p>
        <a:p>
          <a:pPr algn="l" rtl="0">
            <a:defRPr sz="1000"/>
          </a:pPr>
          <a:r>
            <a:rPr lang="ru-RU"/>
            <a:t>ПК 1.1, 1.3, 2.1, 2.3,</a:t>
          </a:r>
        </a:p>
        <a:p>
          <a:pPr algn="l" rtl="0">
            <a:defRPr sz="1000"/>
          </a:pPr>
          <a:r>
            <a:rPr lang="ru-RU"/>
            <a:t>3.3-3.5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использовать физкультурно-оздоровительную деятельность для укрепления здоровья, достижения жизненных и профессиональных целей;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 роли физической культуры в общекультурном, профессиональном и социальном развитии человека;</a:t>
          </a:r>
        </a:p>
        <a:p>
          <a:pPr algn="l" rtl="0">
            <a:defRPr sz="1000"/>
          </a:pPr>
          <a:r>
            <a:rPr lang="ru-RU"/>
            <a:t>основы здорового образа жизни.</a:t>
          </a:r>
        </a:p>
        <a:p>
          <a:pPr algn="l" rtl="0">
            <a:defRPr sz="1000"/>
          </a:pPr>
          <a:r>
            <a:rPr lang="ru-RU"/>
            <a:t>380</a:t>
          </a:r>
        </a:p>
        <a:p>
          <a:pPr algn="l" rtl="0">
            <a:defRPr sz="1000"/>
          </a:pPr>
          <a:r>
            <a:rPr lang="ru-RU"/>
            <a:t>190 &lt;1&gt;</a:t>
          </a:r>
        </a:p>
        <a:p>
          <a:pPr algn="l" rtl="0">
            <a:defRPr sz="1000"/>
          </a:pPr>
          <a:r>
            <a:rPr lang="ru-RU"/>
            <a:t>ОГСЭ.05. Физическая культура</a:t>
          </a:r>
        </a:p>
        <a:p>
          <a:pPr algn="l" rtl="0">
            <a:defRPr sz="1000"/>
          </a:pPr>
          <a:r>
            <a:rPr lang="ru-RU"/>
            <a:t>ОК 2, 3, 6, 10</a:t>
          </a:r>
        </a:p>
        <a:p>
          <a:pPr algn="l" rtl="0">
            <a:defRPr sz="1000"/>
          </a:pPr>
          <a:r>
            <a:rPr lang="ru-RU"/>
            <a:t>ПК 1.1 - 1.8, 2.1 - 2.6, 3.3</a:t>
          </a:r>
        </a:p>
        <a:p>
          <a:pPr algn="l" rtl="0">
            <a:defRPr sz="1000"/>
          </a:pPr>
          <a:r>
            <a:rPr lang="ru-RU"/>
            <a:t>ЕН.00</a:t>
          </a:r>
        </a:p>
        <a:p>
          <a:pPr algn="l" rtl="0">
            <a:defRPr sz="1000"/>
          </a:pPr>
          <a:r>
            <a:rPr lang="ru-RU"/>
            <a:t>Математический и общий естественнонаучный учебный цикл</a:t>
          </a:r>
        </a:p>
        <a:p>
          <a:pPr algn="l" rtl="0">
            <a:defRPr sz="1000"/>
          </a:pPr>
          <a:r>
            <a:rPr lang="ru-RU"/>
            <a:t>186</a:t>
          </a:r>
        </a:p>
        <a:p>
          <a:pPr algn="l" rtl="0">
            <a:defRPr sz="1000"/>
          </a:pPr>
          <a:r>
            <a:rPr lang="ru-RU"/>
            <a:t>124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 результате изучения обязательной части учебного цикла обучающийся должен: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применять математические методы для решения профессиональных задач;</a:t>
          </a:r>
        </a:p>
        <a:p>
          <a:pPr algn="l" rtl="0">
            <a:defRPr sz="1000"/>
          </a:pPr>
          <a:r>
            <a:rPr lang="ru-RU"/>
            <a:t>решать комбинаторные задачи, находить вероятность событий;</a:t>
          </a:r>
        </a:p>
        <a:p>
          <a:pPr algn="l" rtl="0">
            <a:defRPr sz="1000"/>
          </a:pPr>
          <a:r>
            <a:rPr lang="ru-RU"/>
            <a:t>анализировать результаты измерения величин с допустимой погрешностью, представлять их графически;</a:t>
          </a:r>
        </a:p>
        <a:p>
          <a:pPr algn="l" rtl="0">
            <a:defRPr sz="1000"/>
          </a:pPr>
          <a:r>
            <a:rPr lang="ru-RU"/>
            <a:t>выполнять приближенные вычисления;</a:t>
          </a:r>
        </a:p>
        <a:p>
          <a:pPr algn="l" rtl="0">
            <a:defRPr sz="1000"/>
          </a:pPr>
          <a:r>
            <a:rPr lang="ru-RU"/>
            <a:t>проводить элементарную статистическую обработку информации и результатов исследований;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понятие множества, отношения между множествами, операции над ними;</a:t>
          </a:r>
        </a:p>
        <a:p>
          <a:pPr algn="l" rtl="0">
            <a:defRPr sz="1000"/>
          </a:pPr>
          <a:r>
            <a:rPr lang="ru-RU"/>
            <a:t>основные комбинаторные конфигурации;</a:t>
          </a:r>
        </a:p>
        <a:p>
          <a:pPr algn="l" rtl="0">
            <a:defRPr sz="1000"/>
          </a:pPr>
          <a:r>
            <a:rPr lang="ru-RU"/>
            <a:t>способы вычисления вероятности событий;</a:t>
          </a:r>
        </a:p>
        <a:p>
          <a:pPr algn="l" rtl="0">
            <a:defRPr sz="1000"/>
          </a:pPr>
          <a:r>
            <a:rPr lang="ru-RU"/>
            <a:t>способы обоснования истинности высказываний;</a:t>
          </a:r>
        </a:p>
        <a:p>
          <a:pPr algn="l" rtl="0">
            <a:defRPr sz="1000"/>
          </a:pPr>
          <a:r>
            <a:rPr lang="ru-RU"/>
            <a:t>понятие положительной скалярной величины, процесс ее измерения;</a:t>
          </a:r>
        </a:p>
        <a:p>
          <a:pPr algn="l" rtl="0">
            <a:defRPr sz="1000"/>
          </a:pPr>
          <a:r>
            <a:rPr lang="ru-RU"/>
            <a:t>стандартные единицы величин и соотношения между ними;</a:t>
          </a:r>
        </a:p>
        <a:p>
          <a:pPr algn="l" rtl="0">
            <a:defRPr sz="1000"/>
          </a:pPr>
          <a:r>
            <a:rPr lang="ru-RU"/>
            <a:t>правила приближенных вычислений и нахождения процентного соотношения;</a:t>
          </a:r>
        </a:p>
        <a:p>
          <a:pPr algn="l" rtl="0">
            <a:defRPr sz="1000"/>
          </a:pPr>
          <a:r>
            <a:rPr lang="ru-RU"/>
            <a:t>методы математической статистики;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ЕН.01. Математика</a:t>
          </a:r>
        </a:p>
        <a:p>
          <a:pPr algn="l" rtl="0">
            <a:defRPr sz="1000"/>
          </a:pPr>
          <a:r>
            <a:rPr lang="ru-RU"/>
            <a:t>ОК 1 - 9</a:t>
          </a:r>
        </a:p>
        <a:p>
          <a:pPr algn="l" rtl="0">
            <a:defRPr sz="1000"/>
          </a:pPr>
          <a:r>
            <a:rPr lang="ru-RU"/>
            <a:t>ПК 1.4, 1.5, 2.4, 3.3 - 3.5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соблюдать правила техники безопасности и гигиенические рекомендации при использовании средств информационно-коммуникационных технологий в профессиональной деятельности;</a:t>
          </a:r>
        </a:p>
        <a:p>
          <a:pPr algn="l" rtl="0">
            <a:defRPr sz="1000"/>
          </a:pPr>
          <a:r>
            <a:rPr lang="ru-RU"/>
            <a:t>применять современные технические средства обучения, контроля и оценки уровня физического развития, основанные на использовании компьютерных технологий;</a:t>
          </a:r>
        </a:p>
        <a:p>
          <a:pPr algn="l" rtl="0">
            <a:defRPr sz="1000"/>
          </a:pPr>
          <a:r>
            <a:rPr lang="ru-RU"/>
            <a:t>создавать, редактировать, оформлять, сохранять, передавать информационные объекты различного типа с помощью современных информационных технологий</a:t>
          </a:r>
        </a:p>
        <a:p>
          <a:pPr algn="l" rtl="0">
            <a:defRPr sz="1000"/>
          </a:pPr>
          <a:r>
            <a:rPr lang="ru-RU"/>
            <a:t>использовать сервисы и информационные ресурсы информационно-телекоммуникационной сети "Интернет" (далее - сеть Интернет) для поиска информации, необходимой для решения профессиональных задач;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правила техники безопасности и гигиенические требования при использовании средств информационно-коммуникационных технологий;</a:t>
          </a:r>
        </a:p>
        <a:p>
          <a:pPr algn="l" rtl="0">
            <a:defRPr sz="1000"/>
          </a:pPr>
          <a:r>
            <a:rPr lang="ru-RU"/>
            <a:t>основные технологии создания, редактирования, оформления, сохранения, передачи и поиска информационных объектов различного типа (текстовых, графических, числовых) с помощью современных программных средств;</a:t>
          </a:r>
        </a:p>
        <a:p>
          <a:pPr algn="l" rtl="0">
            <a:defRPr sz="1000"/>
          </a:pPr>
          <a:r>
            <a:rPr lang="ru-RU"/>
            <a:t>назначение и технологию эксплуатации аппаратного и программного обеспечения, применяемого в профессиональной деятельности.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ЕН.02. Информатика и информационно-коммуникационные технологии в профессиональной деятельности</a:t>
          </a:r>
        </a:p>
        <a:p>
          <a:pPr algn="l" rtl="0">
            <a:defRPr sz="1000"/>
          </a:pPr>
          <a:r>
            <a:rPr lang="ru-RU"/>
            <a:t>ОК 1 - 12</a:t>
          </a:r>
        </a:p>
        <a:p>
          <a:pPr algn="l" rtl="0">
            <a:defRPr sz="1000"/>
          </a:pPr>
          <a:r>
            <a:rPr lang="ru-RU"/>
            <a:t>ПК 1.1 - 1.8, 2.1 - 2.6,</a:t>
          </a:r>
        </a:p>
        <a:p>
          <a:pPr algn="l" rtl="0">
            <a:defRPr sz="1000"/>
          </a:pPr>
          <a:r>
            <a:rPr lang="ru-RU"/>
            <a:t>3.1 - 3.5</a:t>
          </a:r>
        </a:p>
        <a:p>
          <a:pPr algn="l" rtl="0">
            <a:defRPr sz="1000"/>
          </a:pPr>
          <a:r>
            <a:rPr lang="ru-RU"/>
            <a:t>П.00</a:t>
          </a:r>
        </a:p>
        <a:p>
          <a:pPr algn="l" rtl="0">
            <a:defRPr sz="1000"/>
          </a:pPr>
          <a:r>
            <a:rPr lang="ru-RU"/>
            <a:t>Профессиональный учебный цикл</a:t>
          </a:r>
        </a:p>
        <a:p>
          <a:pPr algn="l" rtl="0">
            <a:defRPr sz="1000"/>
          </a:pPr>
          <a:r>
            <a:rPr lang="ru-RU"/>
            <a:t>2646</a:t>
          </a:r>
        </a:p>
        <a:p>
          <a:pPr algn="l" rtl="0">
            <a:defRPr sz="1000"/>
          </a:pPr>
          <a:r>
            <a:rPr lang="ru-RU"/>
            <a:t>1764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ОП.00</a:t>
          </a:r>
        </a:p>
        <a:p>
          <a:pPr algn="l" rtl="0">
            <a:defRPr sz="1000"/>
          </a:pPr>
          <a:r>
            <a:rPr lang="ru-RU"/>
            <a:t>Общепрофессиональные дисциплины</a:t>
          </a:r>
        </a:p>
        <a:p>
          <a:pPr algn="l" rtl="0">
            <a:defRPr sz="1000"/>
          </a:pPr>
          <a:r>
            <a:rPr lang="ru-RU"/>
            <a:t>928</a:t>
          </a:r>
        </a:p>
        <a:p>
          <a:pPr algn="l" rtl="0">
            <a:defRPr sz="1000"/>
          </a:pPr>
          <a:r>
            <a:rPr lang="ru-RU"/>
            <a:t>618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 результате изучения обязательной части профессионального учебного цикла обучающийся по общепрофессиональным дисциплинам должен: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определять топографическое расположение и строение органов и частей тела;</a:t>
          </a:r>
        </a:p>
        <a:p>
          <a:pPr algn="l" rtl="0">
            <a:defRPr sz="1000"/>
          </a:pPr>
          <a:r>
            <a:rPr lang="ru-RU"/>
            <a:t>определять возрастные особенности строения организма человека;</a:t>
          </a:r>
        </a:p>
        <a:p>
          <a:pPr algn="l" rtl="0">
            <a:defRPr sz="1000"/>
          </a:pPr>
          <a:r>
            <a:rPr lang="ru-RU"/>
            <a:t>применять знания по анатомии в профессиональной деятельности;</a:t>
          </a:r>
        </a:p>
        <a:p>
          <a:pPr algn="l" rtl="0">
            <a:defRPr sz="1000"/>
          </a:pPr>
          <a:r>
            <a:rPr lang="ru-RU"/>
            <a:t>определять антропометрические показатели, оценивать их с учетом возраста и пола обучающихся, отслеживать динамику изменений;</a:t>
          </a:r>
        </a:p>
        <a:p>
          <a:pPr algn="l" rtl="0">
            <a:defRPr sz="1000"/>
          </a:pPr>
          <a:r>
            <a:rPr lang="ru-RU"/>
            <a:t>отслеживать динамику изменений конституциональных особенностей организма в процессе занятий физической культурой и спортом;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основные положения и терминологию цитологии, гистологии, эмбриологии, морфологии и анатомии человека;</a:t>
          </a:r>
        </a:p>
        <a:p>
          <a:pPr algn="l" rtl="0">
            <a:defRPr sz="1000"/>
          </a:pPr>
          <a:r>
            <a:rPr lang="ru-RU"/>
            <a:t>строение и функции систем органов здорового человека:</a:t>
          </a:r>
        </a:p>
        <a:p>
          <a:pPr algn="l" rtl="0">
            <a:defRPr sz="1000"/>
          </a:pPr>
          <a:r>
            <a:rPr lang="ru-RU"/>
            <a:t>опорно-двигательной, кровеносной, пищеварительной, дыхательной, покровной, выделительной, половой, эндокринной, нервной, включая центральную нервную систему с анализаторами;</a:t>
          </a:r>
        </a:p>
        <a:p>
          <a:pPr algn="l" rtl="0">
            <a:defRPr sz="1000"/>
          </a:pPr>
          <a:r>
            <a:rPr lang="ru-RU"/>
            <a:t>основные закономерности роста и развития организма человека;</a:t>
          </a:r>
        </a:p>
        <a:p>
          <a:pPr algn="l" rtl="0">
            <a:defRPr sz="1000"/>
          </a:pPr>
          <a:r>
            <a:rPr lang="ru-RU"/>
            <a:t>возрастную морфологию, анатомо-физиологические особенности детей, подростков и молодежи;</a:t>
          </a:r>
        </a:p>
        <a:p>
          <a:pPr algn="l" rtl="0">
            <a:defRPr sz="1000"/>
          </a:pPr>
          <a:r>
            <a:rPr lang="ru-RU"/>
            <a:t>анатомо-морфологические механизмы адаптации к физическим нагрузкам;</a:t>
          </a:r>
        </a:p>
        <a:p>
          <a:pPr algn="l" rtl="0">
            <a:defRPr sz="1000"/>
          </a:pPr>
          <a:r>
            <a:rPr lang="ru-RU"/>
            <a:t>динамическую и функциональную анатомию систем обеспечения и регуляции движения;</a:t>
          </a:r>
        </a:p>
        <a:p>
          <a:pPr algn="l" rtl="0">
            <a:defRPr sz="1000"/>
          </a:pPr>
          <a:r>
            <a:rPr lang="ru-RU"/>
            <a:t>способы коррекции функциональных нарушений у детей и подростков;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ОП.01. Анатомия</a:t>
          </a:r>
        </a:p>
        <a:p>
          <a:pPr algn="l" rtl="0">
            <a:defRPr sz="1000"/>
          </a:pPr>
          <a:r>
            <a:rPr lang="ru-RU"/>
            <a:t>ОК 1 - 11</a:t>
          </a:r>
        </a:p>
        <a:p>
          <a:pPr algn="l" rtl="0">
            <a:defRPr sz="1000"/>
          </a:pPr>
          <a:r>
            <a:rPr lang="ru-RU"/>
            <a:t>ПК 1.1 - 1.6, 2.1, 3.3,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измерять и оценивать физиологические показатели организма человека;</a:t>
          </a:r>
        </a:p>
        <a:p>
          <a:pPr algn="l" rtl="0">
            <a:defRPr sz="1000"/>
          </a:pPr>
          <a:r>
            <a:rPr lang="ru-RU"/>
            <a:t>оценивать функциональное состояние человека и его работоспособность, в том числе с помощью лабораторных методов;</a:t>
          </a:r>
        </a:p>
        <a:p>
          <a:pPr algn="l" rtl="0">
            <a:defRPr sz="1000"/>
          </a:pPr>
          <a:r>
            <a:rPr lang="ru-RU"/>
            <a:t>оценивать факторы внешней среды с точки зрения влияния на функционирование и развитие организма человека в детском, подростковом и юношеском возрасте;</a:t>
          </a:r>
        </a:p>
        <a:p>
          <a:pPr algn="l" rtl="0">
            <a:defRPr sz="1000"/>
          </a:pPr>
          <a:r>
            <a:rPr lang="ru-RU"/>
            <a:t>использовать знания биохимии для определения нагрузок при занятиях физической культурой;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физиологические характеристики основных процессов жизнедеятельности организма человека;</a:t>
          </a:r>
        </a:p>
        <a:p>
          <a:pPr algn="l" rtl="0">
            <a:defRPr sz="1000"/>
          </a:pPr>
          <a:r>
            <a:rPr lang="ru-RU"/>
            <a:t>понятия метаболизма, гомеостаза, физиологической адаптации человека;</a:t>
          </a:r>
        </a:p>
        <a:p>
          <a:pPr algn="l" rtl="0">
            <a:defRPr sz="1000"/>
          </a:pPr>
          <a:r>
            <a:rPr lang="ru-RU"/>
            <a:t>регулирующие функции нервной и эндокринной систем;</a:t>
          </a:r>
        </a:p>
        <a:p>
          <a:pPr algn="l" rtl="0">
            <a:defRPr sz="1000"/>
          </a:pPr>
          <a:r>
            <a:rPr lang="ru-RU"/>
            <a:t>роль центральной нервной системы в регуляции движений;</a:t>
          </a:r>
        </a:p>
        <a:p>
          <a:pPr algn="l" rtl="0">
            <a:defRPr sz="1000"/>
          </a:pPr>
          <a:r>
            <a:rPr lang="ru-RU"/>
            <a:t>особенности физиологии детей, подростков и молодежи;</a:t>
          </a:r>
        </a:p>
        <a:p>
          <a:pPr algn="l" rtl="0">
            <a:defRPr sz="1000"/>
          </a:pPr>
          <a:r>
            <a:rPr lang="ru-RU"/>
            <a:t>взаимосвязи физических нагрузок и функциональных возможностей организма;</a:t>
          </a:r>
        </a:p>
        <a:p>
          <a:pPr algn="l" rtl="0">
            <a:defRPr sz="1000"/>
          </a:pPr>
          <a:r>
            <a:rPr lang="ru-RU"/>
            <a:t>физиологические закономерности двигательной активности и процессов восстановления;</a:t>
          </a:r>
        </a:p>
        <a:p>
          <a:pPr algn="l" rtl="0">
            <a:defRPr sz="1000"/>
          </a:pPr>
          <a:r>
            <a:rPr lang="ru-RU"/>
            <a:t>механизмы энергетического обеспечения различных видов мышечной деятельности;</a:t>
          </a:r>
        </a:p>
        <a:p>
          <a:pPr algn="l" rtl="0">
            <a:defRPr sz="1000"/>
          </a:pPr>
          <a:r>
            <a:rPr lang="ru-RU"/>
            <a:t>физиологические основы тренировки силы, быстроты, выносливости;</a:t>
          </a:r>
        </a:p>
        <a:p>
          <a:pPr algn="l" rtl="0">
            <a:defRPr sz="1000"/>
          </a:pPr>
          <a:r>
            <a:rPr lang="ru-RU"/>
            <a:t>физиологические основы спортивного отбора и ориентации;</a:t>
          </a:r>
        </a:p>
        <a:p>
          <a:pPr algn="l" rtl="0">
            <a:defRPr sz="1000"/>
          </a:pPr>
          <a:r>
            <a:rPr lang="ru-RU"/>
            <a:t>биохимические основы развития физических качеств;</a:t>
          </a:r>
        </a:p>
        <a:p>
          <a:pPr algn="l" rtl="0">
            <a:defRPr sz="1000"/>
          </a:pPr>
          <a:r>
            <a:rPr lang="ru-RU"/>
            <a:t>биохимические основы питания;</a:t>
          </a:r>
        </a:p>
        <a:p>
          <a:pPr algn="l" rtl="0">
            <a:defRPr sz="1000"/>
          </a:pPr>
          <a:r>
            <a:rPr lang="ru-RU"/>
            <a:t>общие закономерности и особенности обмена веществ при занятиях физической культурой;</a:t>
          </a:r>
        </a:p>
        <a:p>
          <a:pPr algn="l" rtl="0">
            <a:defRPr sz="1000"/>
          </a:pPr>
          <a:r>
            <a:rPr lang="ru-RU"/>
            <a:t>возрастные особенности биохимического состояния организма;</a:t>
          </a:r>
        </a:p>
        <a:p>
          <a:pPr algn="l" rtl="0">
            <a:defRPr sz="1000"/>
          </a:pPr>
          <a:r>
            <a:rPr lang="ru-RU"/>
            <a:t>методы контроля;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ОП.02. Физиология с основами биохимии</a:t>
          </a:r>
        </a:p>
        <a:p>
          <a:pPr algn="l" rtl="0">
            <a:defRPr sz="1000"/>
          </a:pPr>
          <a:r>
            <a:rPr lang="ru-RU"/>
            <a:t>ОК 1 - 12</a:t>
          </a:r>
        </a:p>
        <a:p>
          <a:pPr algn="l" rtl="0">
            <a:defRPr sz="1000"/>
          </a:pPr>
          <a:r>
            <a:rPr lang="ru-RU"/>
            <a:t>ПК 1.1 - 1.8, 2.1 - 2.6,</a:t>
          </a:r>
        </a:p>
        <a:p>
          <a:pPr algn="l" rtl="0">
            <a:defRPr sz="1000"/>
          </a:pPr>
          <a:r>
            <a:rPr lang="ru-RU"/>
            <a:t>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использовать знания гигиены в профессиональной деятельности, в том числе в процессе гигиенического просвещения обучающихся, педагогов, родителей (лиц, их заменяющих);</a:t>
          </a:r>
        </a:p>
        <a:p>
          <a:pPr algn="l" rtl="0">
            <a:defRPr sz="1000"/>
          </a:pPr>
          <a:r>
            <a:rPr lang="ru-RU"/>
            <a:t>составлять режим суточной активности с учетом возраста и характера физических нагрузок;</a:t>
          </a:r>
        </a:p>
        <a:p>
          <a:pPr algn="l" rtl="0">
            <a:defRPr sz="1000"/>
          </a:pPr>
          <a:r>
            <a:rPr lang="ru-RU"/>
            <a:t>определять суточный расход энергии, составлять меню;</a:t>
          </a:r>
        </a:p>
        <a:p>
          <a:pPr algn="l" rtl="0">
            <a:defRPr sz="1000"/>
          </a:pPr>
          <a:r>
            <a:rPr lang="ru-RU"/>
            <a:t>обеспечивать соблюдение гигиенических требований в здании и помещениях, при занятиях физическими упражнениями, организации учебно-тренировочного процесса;</a:t>
          </a:r>
        </a:p>
        <a:p>
          <a:pPr algn="l" rtl="0">
            <a:defRPr sz="1000"/>
          </a:pPr>
          <a:r>
            <a:rPr lang="ru-RU"/>
            <a:t>обеспечивать соблюдение гигиенических требований при подготовке спортсменов;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основы гигиены различных возрастных групп занимающихся;</a:t>
          </a:r>
        </a:p>
        <a:p>
          <a:pPr algn="l" rtl="0">
            <a:defRPr sz="1000"/>
          </a:pPr>
          <a:r>
            <a:rPr lang="ru-RU"/>
            <a:t>гигиенические нормы, требования и правила сохранения и укрепления здоровья на различных этапах онтогенеза;</a:t>
          </a:r>
        </a:p>
        <a:p>
          <a:pPr algn="l" rtl="0">
            <a:defRPr sz="1000"/>
          </a:pPr>
          <a:r>
            <a:rPr lang="ru-RU"/>
            <a:t>понятие медицинской группы;</a:t>
          </a:r>
        </a:p>
        <a:p>
          <a:pPr algn="l" rtl="0">
            <a:defRPr sz="1000"/>
          </a:pPr>
          <a:r>
            <a:rPr lang="ru-RU"/>
            <a:t>гигиеническое значение биологических факторов внешней среды при занятиях физической культурой;</a:t>
          </a:r>
        </a:p>
        <a:p>
          <a:pPr algn="l" rtl="0">
            <a:defRPr sz="1000"/>
          </a:pPr>
          <a:r>
            <a:rPr lang="ru-RU"/>
            <a:t>вспомогательные гигиенические средства восстановления и повышения работоспособности;</a:t>
          </a:r>
        </a:p>
        <a:p>
          <a:pPr algn="l" rtl="0">
            <a:defRPr sz="1000"/>
          </a:pPr>
          <a:r>
            <a:rPr lang="ru-RU"/>
            <a:t>основы профилактики инфекционных заболеваний;</a:t>
          </a:r>
        </a:p>
        <a:p>
          <a:pPr algn="l" rtl="0">
            <a:defRPr sz="1000"/>
          </a:pPr>
          <a:r>
            <a:rPr lang="ru-RU"/>
            <a:t>основы гигиены питания различных возрастных групп занимающихся;</a:t>
          </a:r>
        </a:p>
        <a:p>
          <a:pPr algn="l" rtl="0">
            <a:defRPr sz="1000"/>
          </a:pPr>
          <a:r>
            <a:rPr lang="ru-RU"/>
            <a:t>гигиена физической культуры при проведении занятий на производстве и по месту жительства;</a:t>
          </a:r>
        </a:p>
        <a:p>
          <a:pPr algn="l" rtl="0">
            <a:defRPr sz="1000"/>
          </a:pPr>
          <a:r>
            <a:rPr lang="ru-RU"/>
            <a:t>гигиенические требования к спортивным сооружениям и оборудованию мест учебно-тренировочных занятий;</a:t>
          </a:r>
        </a:p>
        <a:p>
          <a:pPr algn="l" rtl="0">
            <a:defRPr sz="1000"/>
          </a:pPr>
          <a:r>
            <a:rPr lang="ru-RU"/>
            <a:t>гигиеническую характеристику основных форм занятий физической культурой и спортом различных возрастных групп занимающихся;</a:t>
          </a:r>
        </a:p>
        <a:p>
          <a:pPr algn="l" rtl="0">
            <a:defRPr sz="1000"/>
          </a:pPr>
          <a:r>
            <a:rPr lang="ru-RU"/>
            <a:t>основы личной гигиены при занятиях физическими упражнениями, спортом;</a:t>
          </a:r>
        </a:p>
        <a:p>
          <a:pPr algn="l" rtl="0">
            <a:defRPr sz="1000"/>
          </a:pPr>
          <a:r>
            <a:rPr lang="ru-RU"/>
            <a:t>гигиеническое обеспечение подготовки спортсменов;</a:t>
          </a:r>
        </a:p>
        <a:p>
          <a:pPr algn="l" rtl="0">
            <a:defRPr sz="1000"/>
          </a:pPr>
          <a:r>
            <a:rPr lang="ru-RU"/>
            <a:t>гигиенические основы закаливания;</a:t>
          </a:r>
        </a:p>
        <a:p>
          <a:pPr algn="l" rtl="0">
            <a:defRPr sz="1000"/>
          </a:pPr>
          <a:r>
            <a:rPr lang="ru-RU"/>
            <a:t>физиолого-гигиенические и социальные аспекты курения, нарко- и токсикомании;</a:t>
          </a:r>
        </a:p>
        <a:p>
          <a:pPr algn="l" rtl="0">
            <a:defRPr sz="1000"/>
          </a:pPr>
          <a:r>
            <a:rPr lang="ru-RU"/>
            <a:t>понятие о двигательной активности человека, ее нормирование и поддержание оптимального уровня у различных возрастных групп населения;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ОП.03. Гигиенические основы физической культуры и спорта</a:t>
          </a:r>
        </a:p>
        <a:p>
          <a:pPr algn="l" rtl="0">
            <a:defRPr sz="1000"/>
          </a:pPr>
          <a:r>
            <a:rPr lang="ru-RU"/>
            <a:t>ОК 1 - 12</a:t>
          </a:r>
        </a:p>
        <a:p>
          <a:pPr algn="l" rtl="0">
            <a:defRPr sz="1000"/>
          </a:pPr>
          <a:r>
            <a:rPr lang="ru-RU"/>
            <a:t>ПК 1.1 - 1.5, 1.7, 2.1 - 2.6, 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взаимодействовать с медицинским работником при проведении врачебно-педагогических наблюдений, обсуждать их результаты;</a:t>
          </a:r>
        </a:p>
        <a:p>
          <a:pPr algn="l" rtl="0">
            <a:defRPr sz="1000"/>
          </a:pPr>
          <a:r>
            <a:rPr lang="ru-RU"/>
            <a:t>проводить простейшие функциональные пробы;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цели, задачи и содержание врачебного контроля за лицами, занимающимися физической культурой;</a:t>
          </a:r>
        </a:p>
        <a:p>
          <a:pPr algn="l" rtl="0">
            <a:defRPr sz="1000"/>
          </a:pPr>
          <a:r>
            <a:rPr lang="ru-RU"/>
            <a:t>назначение и методику проведения простейших функциональных проб;</a:t>
          </a:r>
        </a:p>
        <a:p>
          <a:pPr algn="l" rtl="0">
            <a:defRPr sz="1000"/>
          </a:pPr>
          <a:r>
            <a:rPr lang="ru-RU"/>
            <a:t>основы использования данных врачебного контроля в практической профессиональной деятельности;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ОП.04. Основы врачебного контроля</a:t>
          </a:r>
        </a:p>
        <a:p>
          <a:pPr algn="l" rtl="0">
            <a:defRPr sz="1000"/>
          </a:pPr>
          <a:r>
            <a:rPr lang="ru-RU"/>
            <a:t>ОК 1 - 12</a:t>
          </a:r>
        </a:p>
        <a:p>
          <a:pPr algn="l" rtl="0">
            <a:defRPr sz="1000"/>
          </a:pPr>
          <a:r>
            <a:rPr lang="ru-RU"/>
            <a:t>ПК 1.1 - 1.8, 2.1 - 2.6, 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оценивать постановку цели и задач, определять педагогические возможности и эффективность применения различных методов, приемов, методик, форм организации обучения и воспитания;</a:t>
          </a:r>
        </a:p>
        <a:p>
          <a:pPr algn="l" rtl="0">
            <a:defRPr sz="1000"/>
          </a:pPr>
          <a:r>
            <a:rPr lang="ru-RU"/>
            <a:t>анализировать педагогическую деятельность, педагогические факты и явления;</a:t>
          </a:r>
        </a:p>
        <a:p>
          <a:pPr algn="l" rtl="0">
            <a:defRPr sz="1000"/>
          </a:pPr>
          <a:r>
            <a:rPr lang="ru-RU"/>
            <a:t>находить и анализировать информацию, необходимую для решения профессиональных педагогических проблем, повышения эффективности педагогической деятельности, профессионального самообразования и саморазвития;</a:t>
          </a:r>
        </a:p>
        <a:p>
          <a:pPr algn="l" rtl="0">
            <a:defRPr sz="1000"/>
          </a:pPr>
          <a:r>
            <a:rPr lang="ru-RU"/>
            <a:t>ориентироваться в современных проблемах образования, тенденциях его развития и направлениях реформирования;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взаимосвязь педагогической науки и практики, тенденции их развития;</a:t>
          </a:r>
        </a:p>
        <a:p>
          <a:pPr algn="l" rtl="0">
            <a:defRPr sz="1000"/>
          </a:pPr>
          <a:r>
            <a:rPr lang="ru-RU"/>
            <a:t>значение и логику целеполагания в обучении и педагогической деятельности;</a:t>
          </a:r>
        </a:p>
        <a:p>
          <a:pPr algn="l" rtl="0">
            <a:defRPr sz="1000"/>
          </a:pPr>
          <a:r>
            <a:rPr lang="ru-RU"/>
            <a:t>принципы обучения и воспитания;</a:t>
          </a:r>
        </a:p>
        <a:p>
          <a:pPr algn="l" rtl="0">
            <a:defRPr sz="1000"/>
          </a:pPr>
          <a:r>
            <a:rPr lang="ru-RU"/>
            <a:t>особенности содержания и организации педагогического процесса в условиях разных типов и видов образовательных организаций, на различных ступенях образования;</a:t>
          </a:r>
        </a:p>
        <a:p>
          <a:pPr algn="l" rtl="0">
            <a:defRPr sz="1000"/>
          </a:pPr>
          <a:r>
            <a:rPr lang="ru-RU"/>
            <a:t>формы, методы и средства обучения и воспитания, их педагогические возможности и условия применения;</a:t>
          </a:r>
        </a:p>
        <a:p>
          <a:pPr algn="l" rtl="0">
            <a:defRPr sz="1000"/>
          </a:pPr>
          <a:r>
            <a:rPr lang="ru-RU"/>
            <a:t>психолого-педагогические условия развития мотивации и способностей в процессе обучения, основы развивающего обучения, дифференциации и индивидуализации обучения и воспитания;</a:t>
          </a:r>
        </a:p>
        <a:p>
          <a:pPr algn="l" rtl="0">
            <a:defRPr sz="1000"/>
          </a:pPr>
          <a:r>
            <a:rPr lang="ru-RU"/>
            <a:t>понятие нормы и отклонения, нарушения в соматическом, психическом, интеллектуальном, речевом, сенсорном развитии человека (ребенка), их систематику и статистику;</a:t>
          </a:r>
        </a:p>
        <a:p>
          <a:pPr algn="l" rtl="0">
            <a:defRPr sz="1000"/>
          </a:pPr>
          <a:r>
            <a:rPr lang="ru-RU"/>
            <a:t>особенности работы с одаренными детьми, детьми с особыми образовательными потребностями, девиантным поведением;</a:t>
          </a:r>
        </a:p>
        <a:p>
          <a:pPr algn="l" rtl="0">
            <a:defRPr sz="1000"/>
          </a:pPr>
          <a:r>
            <a:rPr lang="ru-RU"/>
            <a:t>приемы привлечения учащихся к целеполаганию, организации и анализу процесса и результатов обучения;</a:t>
          </a:r>
        </a:p>
        <a:p>
          <a:pPr algn="l" rtl="0">
            <a:defRPr sz="1000"/>
          </a:pPr>
          <a:r>
            <a:rPr lang="ru-RU"/>
            <a:t>средства контроля и оценки качества образования, психолого-педагогические основы оценочной деятельности педагога;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ОП.05. Педагогика</a:t>
          </a:r>
        </a:p>
        <a:p>
          <a:pPr algn="l" rtl="0">
            <a:defRPr sz="1000"/>
          </a:pPr>
          <a:r>
            <a:rPr lang="ru-RU"/>
            <a:t>ОК 1 - 12</a:t>
          </a:r>
        </a:p>
        <a:p>
          <a:pPr algn="l" rtl="0">
            <a:defRPr sz="1000"/>
          </a:pPr>
          <a:r>
            <a:rPr lang="ru-RU"/>
            <a:t>ПК 1.1 - 1.2, 1.4 - 1.9, 2.1 - 2.2, 2.4 - 2.6, 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применять знания по психологии при решении педагогических задач;</a:t>
          </a:r>
        </a:p>
        <a:p>
          <a:pPr algn="l" rtl="0">
            <a:defRPr sz="1000"/>
          </a:pPr>
          <a:r>
            <a:rPr lang="ru-RU"/>
            <a:t>выявлять индивидуальные и типологические особенности обучающихся;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особенности психологии как науки, ее связь с педагогической наукой и практикой;</a:t>
          </a:r>
        </a:p>
        <a:p>
          <a:pPr algn="l" rtl="0">
            <a:defRPr sz="1000"/>
          </a:pPr>
          <a:r>
            <a:rPr lang="ru-RU"/>
            <a:t>основы психологии личности;</a:t>
          </a:r>
        </a:p>
        <a:p>
          <a:pPr algn="l" rtl="0">
            <a:defRPr sz="1000"/>
          </a:pPr>
          <a:r>
            <a:rPr lang="ru-RU"/>
            <a:t>закономерности психического развития человека как субъекта образовательного процесса, личности и индивидуальности;</a:t>
          </a:r>
        </a:p>
        <a:p>
          <a:pPr algn="l" rtl="0">
            <a:defRPr sz="1000"/>
          </a:pPr>
          <a:r>
            <a:rPr lang="ru-RU"/>
            <a:t>возрастную периодизацию, возрастные, половые, типологические и индивидуальные особенности обучающихся, их учет в обучении и воспитании, в том числе при организации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психологическое значение возрастно-половых факторов в физической культуре и спорте;</a:t>
          </a:r>
        </a:p>
        <a:p>
          <a:pPr algn="l" rtl="0">
            <a:defRPr sz="1000"/>
          </a:pPr>
          <a:r>
            <a:rPr lang="ru-RU"/>
            <a:t>особенности общения и группового поведения в школьном и дошкольном возрасте;</a:t>
          </a:r>
        </a:p>
        <a:p>
          <a:pPr algn="l" rtl="0">
            <a:defRPr sz="1000"/>
          </a:pPr>
          <a:r>
            <a:rPr lang="ru-RU"/>
            <a:t>групповую динамику;</a:t>
          </a:r>
        </a:p>
        <a:p>
          <a:pPr algn="l" rtl="0">
            <a:defRPr sz="1000"/>
          </a:pPr>
          <a:r>
            <a:rPr lang="ru-RU"/>
            <a:t>понятия, причины, психологические основы предупреждения и коррекции школьной и социальной дезадаптации, девиантного поведения;</a:t>
          </a:r>
        </a:p>
        <a:p>
          <a:pPr algn="l" rtl="0">
            <a:defRPr sz="1000"/>
          </a:pPr>
          <a:r>
            <a:rPr lang="ru-RU"/>
            <a:t>основы психологии творчества;</a:t>
          </a:r>
        </a:p>
        <a:p>
          <a:pPr algn="l" rtl="0">
            <a:defRPr sz="1000"/>
          </a:pPr>
          <a:r>
            <a:rPr lang="ru-RU"/>
            <a:t>психологические основы развития индивидуальности и личности в процессе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механизмы развития мотивации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влияние спортивной деятельности на психологическое состояние личности и коллектива (команды);</a:t>
          </a:r>
        </a:p>
        <a:p>
          <a:pPr algn="l" rtl="0">
            <a:defRPr sz="1000"/>
          </a:pPr>
          <a:r>
            <a:rPr lang="ru-RU"/>
            <a:t>основы психологии тренировочного процесса;</a:t>
          </a:r>
        </a:p>
        <a:p>
          <a:pPr algn="l" rtl="0">
            <a:defRPr sz="1000"/>
          </a:pPr>
          <a:r>
            <a:rPr lang="ru-RU"/>
            <a:t>основы спортивной психодиагностики;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ОП.06. Психология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1.1 - 1.2, 1.4 - 1.9, 2.1 - 2.2, 2.4 - 2.6, 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ориентироваться в истории и тенденциях развития физической культуры и спорта;</a:t>
          </a:r>
        </a:p>
        <a:p>
          <a:pPr algn="l" rtl="0">
            <a:defRPr sz="1000"/>
          </a:pPr>
          <a:r>
            <a:rPr lang="ru-RU"/>
            <a:t>использовать знания истории физической культуры и спорта в профессиональной деятельности, в том числе при решении задач нравственного и патриотического воспитания детей, подростков и молодежи, для организации физкультурно-спортивной деятельности, анализа учебно-тренировочного и соревновательного процесса, повышения интереса к физической культуре и спорту;</a:t>
          </a:r>
        </a:p>
        <a:p>
          <a:pPr algn="l" rtl="0">
            <a:defRPr sz="1000"/>
          </a:pPr>
          <a:r>
            <a:rPr lang="ru-RU"/>
            <a:t>правильно использовать терминологию в области физической культуры;</a:t>
          </a:r>
        </a:p>
        <a:p>
          <a:pPr algn="l" rtl="0">
            <a:defRPr sz="1000"/>
          </a:pPr>
          <a:r>
            <a:rPr lang="ru-RU"/>
            <a:t>оценивать постановку цели и задач, определять педагогические возможности и эффективность применения различных методов, приемов, методик, форм физического воспитания и спортивной и оздоровительной тренировки;</a:t>
          </a:r>
        </a:p>
        <a:p>
          <a:pPr algn="l" rtl="0">
            <a:defRPr sz="1000"/>
          </a:pPr>
          <a:r>
            <a:rPr lang="ru-RU"/>
            <a:t>находить и анализировать информацию по теории и истории физической культуры, необходимую для решения профессиональных проблем, профессионального самообразования и саморазвития;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понятийный аппарат теории физической культуры и спорта и взаимосвязь основных понятий;</a:t>
          </a:r>
        </a:p>
        <a:p>
          <a:pPr algn="l" rtl="0">
            <a:defRPr sz="1000"/>
          </a:pPr>
          <a:r>
            <a:rPr lang="ru-RU"/>
            <a:t>историю становления и развития отечественных и зарубежных систем физического воспитания и международного олимпийского движения;</a:t>
          </a:r>
        </a:p>
        <a:p>
          <a:pPr algn="l" rtl="0">
            <a:defRPr sz="1000"/>
          </a:pPr>
          <a:r>
            <a:rPr lang="ru-RU"/>
            <a:t>современные концепции физического воспитания, спортивной и оздоровительной тренировки;</a:t>
          </a:r>
        </a:p>
        <a:p>
          <a:pPr algn="l" rtl="0">
            <a:defRPr sz="1000"/>
          </a:pPr>
          <a:r>
            <a:rPr lang="ru-RU"/>
            <a:t>задачи и принципы физического воспитания, спортивной и оздоровительной тренировки;</a:t>
          </a:r>
        </a:p>
        <a:p>
          <a:pPr algn="l" rtl="0">
            <a:defRPr sz="1000"/>
          </a:pPr>
          <a:r>
            <a:rPr lang="ru-RU"/>
            <a:t>средства, методы и формы физического воспитания, спортивной и оздоровительной тренировки, их дидактические и воспитательные возможности;</a:t>
          </a:r>
        </a:p>
        <a:p>
          <a:pPr algn="l" rtl="0">
            <a:defRPr sz="1000"/>
          </a:pPr>
          <a:r>
            <a:rPr lang="ru-RU"/>
            <a:t>основы теории обучения двигательным действиям;</a:t>
          </a:r>
        </a:p>
        <a:p>
          <a:pPr algn="l" rtl="0">
            <a:defRPr sz="1000"/>
          </a:pPr>
          <a:r>
            <a:rPr lang="ru-RU"/>
            <a:t>теоретические основы развития физических качеств;</a:t>
          </a:r>
        </a:p>
        <a:p>
          <a:pPr algn="l" rtl="0">
            <a:defRPr sz="1000"/>
          </a:pPr>
          <a:r>
            <a:rPr lang="ru-RU"/>
            <a:t>основы формирования технико-тактического мастерства занимающихся физической культурой и спортом;</a:t>
          </a:r>
        </a:p>
        <a:p>
          <a:pPr algn="l" rtl="0">
            <a:defRPr sz="1000"/>
          </a:pPr>
          <a:r>
            <a:rPr lang="ru-RU"/>
            <a:t>механизмы и средства развития личности в процессе физического воспитания и занятий спортом;</a:t>
          </a:r>
        </a:p>
        <a:p>
          <a:pPr algn="l" rtl="0">
            <a:defRPr sz="1000"/>
          </a:pPr>
          <a:r>
            <a:rPr lang="ru-RU"/>
            <a:t>мотивы занятий физической культурой и спортом, условия и способы их формирования и развития;</a:t>
          </a:r>
        </a:p>
        <a:p>
          <a:pPr algn="l" rtl="0">
            <a:defRPr sz="1000"/>
          </a:pPr>
          <a:r>
            <a:rPr lang="ru-RU"/>
            <a:t>понятие "здоровый образ жизни" и основы его формирования средствами физической культуры;</a:t>
          </a:r>
        </a:p>
        <a:p>
          <a:pPr algn="l" rtl="0">
            <a:defRPr sz="1000"/>
          </a:pPr>
          <a:r>
            <a:rPr lang="ru-RU"/>
            <a:t>особенности физического воспитания обучающихся с ослабленным здоровьем, двигательно одаренных детей, детей с особыми образовательными потребностями, девиантным поведением;</a:t>
          </a:r>
        </a:p>
        <a:p>
          <a:pPr algn="l" rtl="0">
            <a:defRPr sz="1000"/>
          </a:pPr>
          <a:r>
            <a:rPr lang="ru-RU"/>
            <a:t>структуру и основы построения процесса спортивной подготовки;</a:t>
          </a:r>
        </a:p>
        <a:p>
          <a:pPr algn="l" rtl="0">
            <a:defRPr sz="1000"/>
          </a:pPr>
          <a:r>
            <a:rPr lang="ru-RU"/>
            <a:t>основы теории соревновательной деятельности;</a:t>
          </a:r>
        </a:p>
        <a:p>
          <a:pPr algn="l" rtl="0">
            <a:defRPr sz="1000"/>
          </a:pPr>
          <a:r>
            <a:rPr lang="ru-RU"/>
            <a:t>основы спортивной ориентации и спортивного отбора;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ОП.07. Теория и история физической культуры и спорта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1.1 - 1.8, 2.1 - 2.6, 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использовать нормативные правовые документы, регламентирующие деятельность в области образования, физической культуры и спорта в профессиональной деятельности;</a:t>
          </a:r>
        </a:p>
        <a:p>
          <a:pPr algn="l" rtl="0">
            <a:defRPr sz="1000"/>
          </a:pPr>
          <a:r>
            <a:rPr lang="ru-RU"/>
            <a:t>защищать свои права в соответствии с гражданским, гражданским процессуальным и трудовым законодательством;</a:t>
          </a:r>
        </a:p>
        <a:p>
          <a:pPr algn="l" rtl="0">
            <a:defRPr sz="1000"/>
          </a:pPr>
          <a:r>
            <a:rPr lang="ru-RU"/>
            <a:t>анализировать и оценивать результаты и последствия действий (бездействия) с правовой точки зрения;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основные положенияКонституции Российской Федерации;</a:t>
          </a:r>
        </a:p>
        <a:p>
          <a:pPr algn="l" rtl="0">
            <a:defRPr sz="1000"/>
          </a:pPr>
          <a:r>
            <a:rPr lang="ru-RU"/>
            <a:t>права и свободы человека и гражданина, механизмы их реализации;</a:t>
          </a:r>
        </a:p>
        <a:p>
          <a:pPr algn="l" rtl="0">
            <a:defRPr sz="1000"/>
          </a:pPr>
          <a:r>
            <a:rPr lang="ru-RU"/>
            <a:t>понятие и основы правового регулирования в области образования, физической культуры и спорта, в том числе регулирование деятельности общественных объединений физкультурно-спортивной направленности;</a:t>
          </a:r>
        </a:p>
        <a:p>
          <a:pPr algn="l" rtl="0">
            <a:defRPr sz="1000"/>
          </a:pPr>
          <a:r>
            <a:rPr lang="ru-RU"/>
            <a:t>основные законодательные акты и нормативные документы, регулирующие правоотношения в области образования, физической культуры и спорта;</a:t>
          </a:r>
        </a:p>
        <a:p>
          <a:pPr algn="l" rtl="0">
            <a:defRPr sz="1000"/>
          </a:pPr>
          <a:r>
            <a:rPr lang="ru-RU"/>
            <a:t>правовое положение коммерческих и некоммерческих организаций в сфере физической культуры и спорта;</a:t>
          </a:r>
        </a:p>
        <a:p>
          <a:pPr algn="l" rtl="0">
            <a:defRPr sz="1000"/>
          </a:pPr>
          <a:r>
            <a:rPr lang="ru-RU"/>
            <a:t>социально-правовой статус учителя, преподавателя, организатора физической культуры и спорта;</a:t>
          </a:r>
        </a:p>
        <a:p>
          <a:pPr algn="l" rtl="0">
            <a:defRPr sz="1000"/>
          </a:pPr>
          <a:r>
            <a:rPr lang="ru-RU"/>
            <a:t>порядок заключения трудового договора и основания его прекращения;</a:t>
          </a:r>
        </a:p>
        <a:p>
          <a:pPr algn="l" rtl="0">
            <a:defRPr sz="1000"/>
          </a:pPr>
          <a:r>
            <a:rPr lang="ru-RU"/>
            <a:t>правила оплаты труда;</a:t>
          </a:r>
        </a:p>
        <a:p>
          <a:pPr algn="l" rtl="0">
            <a:defRPr sz="1000"/>
          </a:pPr>
          <a:r>
            <a:rPr lang="ru-RU"/>
            <a:t>понятие дисциплинарной и материальной ответственности работника;</a:t>
          </a:r>
        </a:p>
        <a:p>
          <a:pPr algn="l" rtl="0">
            <a:defRPr sz="1000"/>
          </a:pPr>
          <a:r>
            <a:rPr lang="ru-RU"/>
            <a:t>виды административных правонарушений и административной ответственности;</a:t>
          </a:r>
        </a:p>
        <a:p>
          <a:pPr algn="l" rtl="0">
            <a:defRPr sz="1000"/>
          </a:pPr>
          <a:r>
            <a:rPr lang="ru-RU"/>
            <a:t>нормативно-правовые основы защиты нарушенных прав и судебный порядок разрешения споров;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ОП.08. Правовое обеспечение профессиональной деятельности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1.1 - 1.8, 2.1 - 2.6, 3.1 - 3.5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применять знания по биомеханике в профессиональной деятельности;</a:t>
          </a:r>
        </a:p>
        <a:p>
          <a:pPr algn="l" rtl="0">
            <a:defRPr sz="1000"/>
          </a:pPr>
          <a:r>
            <a:rPr lang="ru-RU"/>
            <a:t>проводить биомеханический анализ двигательных действий;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основы кинематики и динамики движений человека;</a:t>
          </a:r>
        </a:p>
        <a:p>
          <a:pPr algn="l" rtl="0">
            <a:defRPr sz="1000"/>
          </a:pPr>
          <a:r>
            <a:rPr lang="ru-RU"/>
            <a:t>биомеханические характеристики двигательного аппарата человека;</a:t>
          </a:r>
        </a:p>
        <a:p>
          <a:pPr algn="l" rtl="0">
            <a:defRPr sz="1000"/>
          </a:pPr>
          <a:r>
            <a:rPr lang="ru-RU"/>
            <a:t>биомеханику физических качеств человека;</a:t>
          </a:r>
        </a:p>
        <a:p>
          <a:pPr algn="l" rtl="0">
            <a:defRPr sz="1000"/>
          </a:pPr>
          <a:r>
            <a:rPr lang="ru-RU"/>
            <a:t>половозрастные особенности моторики человека;</a:t>
          </a:r>
        </a:p>
        <a:p>
          <a:pPr algn="l" rtl="0">
            <a:defRPr sz="1000"/>
          </a:pPr>
          <a:r>
            <a:rPr lang="ru-RU"/>
            <a:t>биомеханические основы физических упражнений;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ОП.09. Основы биомеханики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1.1 - 1.8, 2.1 - 2.6, 3.1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организовывать и проводить мероприятия по защите работающих и населения от негативных воздействий чрезвычайных ситуаций;</a:t>
          </a:r>
        </a:p>
        <a:p>
          <a:pPr algn="l" rtl="0">
            <a:defRPr sz="1000"/>
          </a:pPr>
          <a:r>
            <a:rPr lang="ru-RU"/>
            <a:t>предпринимать профилактические меры для снижения уровня опасностей различного вида и их последствий в профессиональной деятельности и быту;</a:t>
          </a:r>
        </a:p>
        <a:p>
          <a:pPr algn="l" rtl="0">
            <a:defRPr sz="1000"/>
          </a:pPr>
          <a:r>
            <a:rPr lang="ru-RU"/>
            <a:t>использовать средства индивидуальной и коллективной защиты от оружия массового поражения;</a:t>
          </a:r>
        </a:p>
        <a:p>
          <a:pPr algn="l" rtl="0">
            <a:defRPr sz="1000"/>
          </a:pPr>
          <a:r>
            <a:rPr lang="ru-RU"/>
            <a:t>применять первичные средства пожаротушения;</a:t>
          </a:r>
        </a:p>
        <a:p>
          <a:pPr algn="l" rtl="0">
            <a:defRPr sz="1000"/>
          </a:pPr>
          <a:r>
            <a:rPr lang="ru-RU"/>
            <a:t>ориентироваться в перечне военно-учетных специальностей и самостоятельно определять среди них родственные полученной специальности;</a:t>
          </a:r>
        </a:p>
        <a:p>
          <a:pPr algn="l" rtl="0">
            <a:defRPr sz="1000"/>
          </a:pPr>
          <a:r>
            <a:rPr lang="ru-RU"/>
            <a:t>применять профессиональные знания в ходе исполнения обязанностей военной службы на воинских должностях в соответствии с полученной специальностью;</a:t>
          </a:r>
        </a:p>
        <a:p>
          <a:pPr algn="l" rtl="0">
            <a:defRPr sz="1000"/>
          </a:pPr>
          <a:r>
            <a:rPr lang="ru-RU"/>
            <a:t>владеть способами бесконфликтного общения и саморегуляции в повседневной деятельности и экстремальных условиях военной службы;</a:t>
          </a:r>
        </a:p>
        <a:p>
          <a:pPr algn="l" rtl="0">
            <a:defRPr sz="1000"/>
          </a:pPr>
          <a:r>
            <a:rPr lang="ru-RU"/>
            <a:t>оказывать первую помощь пострадавшим;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принципы обеспечения устойчивости объектов экономики, прогнозирования развития событий и оценки последствий при техногенных чрезвычайных ситуациях и стихийных явлениях, в том числе в условиях противодействия терроризму как серьезной угрозе национальной безопасности России;</a:t>
          </a:r>
        </a:p>
        <a:p>
          <a:pPr algn="l" rtl="0">
            <a:defRPr sz="1000"/>
          </a:pPr>
          <a:r>
            <a:rPr lang="ru-RU"/>
            <a:t>основные виды потенциальных опасностей и их последствия в профессиональной деятельности и быту, принципы снижения вероятности их реализации;</a:t>
          </a:r>
        </a:p>
        <a:p>
          <a:pPr algn="l" rtl="0">
            <a:defRPr sz="1000"/>
          </a:pPr>
          <a:r>
            <a:rPr lang="ru-RU"/>
            <a:t>основы военной службы и обороны государства;</a:t>
          </a:r>
        </a:p>
        <a:p>
          <a:pPr algn="l" rtl="0">
            <a:defRPr sz="1000"/>
          </a:pPr>
          <a:r>
            <a:rPr lang="ru-RU"/>
            <a:t>задачи и основные мероприятия гражданской обороны;</a:t>
          </a:r>
        </a:p>
        <a:p>
          <a:pPr algn="l" rtl="0">
            <a:defRPr sz="1000"/>
          </a:pPr>
          <a:r>
            <a:rPr lang="ru-RU"/>
            <a:t>способы защиты населения от оружия массового поражения;</a:t>
          </a:r>
        </a:p>
        <a:p>
          <a:pPr algn="l" rtl="0">
            <a:defRPr sz="1000"/>
          </a:pPr>
          <a:r>
            <a:rPr lang="ru-RU"/>
            <a:t>меры пожарной безопасности и правила безопасного поведения при пожарах;</a:t>
          </a:r>
        </a:p>
        <a:p>
          <a:pPr algn="l" rtl="0">
            <a:defRPr sz="1000"/>
          </a:pPr>
          <a:r>
            <a:rPr lang="ru-RU"/>
            <a:t>организацию и порядок призыва граждан на военную службу и поступления на нее в добровольном порядке;</a:t>
          </a:r>
        </a:p>
        <a:p>
          <a:pPr algn="l" rtl="0">
            <a:defRPr sz="1000"/>
          </a:pPr>
          <a:r>
            <a:rPr lang="ru-RU"/>
            <a:t>основные виды вооружения, военной техники и специального снаряжения, состоящие на вооружении (оснащении) воинских подразделений, в которых имеются военно-учетные специальности, родственные специальностям СПО;</a:t>
          </a:r>
        </a:p>
        <a:p>
          <a:pPr algn="l" rtl="0">
            <a:defRPr sz="1000"/>
          </a:pPr>
          <a:r>
            <a:rPr lang="ru-RU"/>
            <a:t>область применения получаемых профессиональных знаний при исполнении обязанностей военной службы;</a:t>
          </a:r>
        </a:p>
        <a:p>
          <a:pPr algn="l" rtl="0">
            <a:defRPr sz="1000"/>
          </a:pPr>
          <a:r>
            <a:rPr lang="ru-RU"/>
            <a:t>порядок и правила оказания первой помощи пострадавшим.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68</a:t>
          </a:r>
        </a:p>
        <a:p>
          <a:pPr algn="l" rtl="0">
            <a:defRPr sz="1000"/>
          </a:pPr>
          <a:r>
            <a:rPr lang="ru-RU"/>
            <a:t>ОП.10. Безопасность жизнедеятельности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1.1 - 3.5</a:t>
          </a:r>
        </a:p>
        <a:p>
          <a:pPr algn="l" rtl="0">
            <a:defRPr sz="1000"/>
          </a:pPr>
          <a:r>
            <a:rPr lang="ru-RU"/>
            <a:t>ПМ.00</a:t>
          </a:r>
        </a:p>
        <a:p>
          <a:pPr algn="l" rtl="0">
            <a:defRPr sz="1000"/>
          </a:pPr>
          <a:r>
            <a:rPr lang="ru-RU"/>
            <a:t>Профессиональные модули</a:t>
          </a:r>
        </a:p>
        <a:p>
          <a:pPr algn="l" rtl="0">
            <a:defRPr sz="1000"/>
          </a:pPr>
          <a:r>
            <a:rPr lang="ru-RU"/>
            <a:t>1718</a:t>
          </a:r>
        </a:p>
        <a:p>
          <a:pPr algn="l" rtl="0">
            <a:defRPr sz="1000"/>
          </a:pPr>
          <a:r>
            <a:rPr lang="ru-RU"/>
            <a:t>1146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ПМ.01</a:t>
          </a:r>
        </a:p>
        <a:p>
          <a:pPr algn="l" rtl="0">
            <a:defRPr sz="1000"/>
          </a:pPr>
          <a:r>
            <a:rPr lang="ru-RU"/>
            <a:t>Организация и проведение учебно-тренировочных занятий и руководство соревновательной деятельностью спортсменов в избранном виде спорта</a:t>
          </a:r>
        </a:p>
        <a:p>
          <a:pPr algn="l" rtl="0">
            <a:defRPr sz="1000"/>
          </a:pPr>
          <a:r>
            <a:rPr lang="ru-RU"/>
            <a:t>В результате изучения профессионального модуля обучающийся должен:</a:t>
          </a:r>
        </a:p>
        <a:p>
          <a:pPr algn="l" rtl="0">
            <a:defRPr sz="1000"/>
          </a:pPr>
          <a:r>
            <a:rPr lang="ru-RU"/>
            <a:t>иметь практический опыт:</a:t>
          </a:r>
        </a:p>
        <a:p>
          <a:pPr algn="l" rtl="0">
            <a:defRPr sz="1000"/>
          </a:pPr>
          <a:r>
            <a:rPr lang="ru-RU"/>
            <a:t>анализа и учебно-тематических планов и процесса учебно-тренировочной деятельности, разработки предложений по его совершенствованию;</a:t>
          </a:r>
        </a:p>
        <a:p>
          <a:pPr algn="l" rtl="0">
            <a:defRPr sz="1000"/>
          </a:pPr>
          <a:r>
            <a:rPr lang="ru-RU"/>
            <a:t>определения цели и задач, планирования и проведения, учебно-тренировочных занятий;</a:t>
          </a:r>
        </a:p>
        <a:p>
          <a:pPr algn="l" rtl="0">
            <a:defRPr sz="1000"/>
          </a:pPr>
          <a:r>
            <a:rPr lang="ru-RU"/>
            <a:t>применения приемов страховки и самостраховки при выполнении физических упражнений;</a:t>
          </a:r>
        </a:p>
        <a:p>
          <a:pPr algn="l" rtl="0">
            <a:defRPr sz="1000"/>
          </a:pPr>
          <a:r>
            <a:rPr lang="ru-RU"/>
            <a:t>проведения оценки уровня различных сторон подготовленности занимающихся избранным видом спорта;</a:t>
          </a:r>
        </a:p>
        <a:p>
          <a:pPr algn="l" rtl="0">
            <a:defRPr sz="1000"/>
          </a:pPr>
          <a:r>
            <a:rPr lang="ru-RU"/>
            <a:t>наблюдения, анализа и самоанализа учебно-тренировочных занятий, обсуждения отдельных занятий в диалоге с сокурсниками, руководителем педагогической практики, преподавателями, тренерами, разработки предложений по их совершенствованию и коррекции;</a:t>
          </a:r>
        </a:p>
        <a:p>
          <a:pPr algn="l" rtl="0">
            <a:defRPr sz="1000"/>
          </a:pPr>
          <a:r>
            <a:rPr lang="ru-RU"/>
            <a:t>тренировочной и соревновательной деятельности в избранном виде спорта;</a:t>
          </a:r>
        </a:p>
        <a:p>
          <a:pPr algn="l" rtl="0">
            <a:defRPr sz="1000"/>
          </a:pPr>
          <a:r>
            <a:rPr lang="ru-RU"/>
            <a:t>собственного спортивного совершенствования;</a:t>
          </a:r>
        </a:p>
        <a:p>
          <a:pPr algn="l" rtl="0">
            <a:defRPr sz="1000"/>
          </a:pPr>
          <a:r>
            <a:rPr lang="ru-RU"/>
            <a:t>ведения документации, обеспечивающей учебно-тренировочный процесс и соревновательную деятельность спортсменов;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использовать различные методы, приемы и формы организации учебно-тренировочных занятий и руководства соревновательной деятельностью спортсменов, строить их с учетом возрастных особенностей и уровня физической и технической подготовленности занимающихся;</a:t>
          </a:r>
        </a:p>
        <a:p>
          <a:pPr algn="l" rtl="0">
            <a:defRPr sz="1000"/>
          </a:pPr>
          <a:r>
            <a:rPr lang="ru-RU"/>
            <a:t>подбирать и использовать спортивное оборудование и инвентарь для занятий различными видами физкультурно-спортивной деятельности с учетом их целей и задач, возрастных и индивидуальных особенностей занимающихся;</a:t>
          </a:r>
        </a:p>
        <a:p>
          <a:pPr algn="l" rtl="0">
            <a:defRPr sz="1000"/>
          </a:pPr>
          <a:r>
            <a:rPr lang="ru-RU"/>
            <a:t>использовать различные средства, методы и приемы обучения двигательным действиям, развития физических качеств;</a:t>
          </a:r>
        </a:p>
        <a:p>
          <a:pPr algn="l" rtl="0">
            <a:defRPr sz="1000"/>
          </a:pPr>
          <a:r>
            <a:rPr lang="ru-RU"/>
            <a:t>применять приемы страховки и самостраховки при выполнении физических упражнений, соблюдать технику безопасности;</a:t>
          </a:r>
        </a:p>
        <a:p>
          <a:pPr algn="l" rtl="0">
            <a:defRPr sz="1000"/>
          </a:pPr>
          <a:r>
            <a:rPr lang="ru-RU"/>
            <a:t>устанавливать педагогически целесообразные взаимоотношения с занимающимися;</a:t>
          </a:r>
        </a:p>
        <a:p>
          <a:pPr algn="l" rtl="0">
            <a:defRPr sz="1000"/>
          </a:pPr>
          <a:r>
            <a:rPr lang="ru-RU"/>
            <a:t>проводить педагогический контроль на занятиях и соревнованиях;</a:t>
          </a:r>
        </a:p>
        <a:p>
          <a:pPr algn="l" rtl="0">
            <a:defRPr sz="1000"/>
          </a:pPr>
          <a:r>
            <a:rPr lang="ru-RU"/>
            <a:t>оценивать процесс и результаты тренировочной и соревновательной деятельности;</a:t>
          </a:r>
        </a:p>
        <a:p>
          <a:pPr algn="l" rtl="0">
            <a:defRPr sz="1000"/>
          </a:pPr>
          <a:r>
            <a:rPr lang="ru-RU"/>
            <a:t>использовать собственный тренировочный и соревновательный опыт в избранном виде спорта при планировании и проведении учебно-тренировочных занятий и в процессе руководства соревновательной деятельностью спортсменов;</a:t>
          </a:r>
        </a:p>
        <a:p>
          <a:pPr algn="l" rtl="0">
            <a:defRPr sz="1000"/>
          </a:pPr>
          <a:r>
            <a:rPr lang="ru-RU"/>
            <a:t>осуществлять судейство в избранном виде спорта при проведении соревнований различного уровня;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историю избранного вида спорта, технику двигательных действий и тактику спортивной деятельности в избранном виде спорта;</a:t>
          </a:r>
        </a:p>
        <a:p>
          <a:pPr algn="l" rtl="0">
            <a:defRPr sz="1000"/>
          </a:pPr>
          <a:r>
            <a:rPr lang="ru-RU"/>
            <a:t>основы организации соревновательной деятельности, систему соревнований в избранном виде спорта;</a:t>
          </a:r>
        </a:p>
        <a:p>
          <a:pPr algn="l" rtl="0">
            <a:defRPr sz="1000"/>
          </a:pPr>
          <a:r>
            <a:rPr lang="ru-RU"/>
            <a:t>теорию спортивных соревнований, принципы организации соревновательной деятельности и ее структуру, систему соревнований в избранном виде спорта;</a:t>
          </a:r>
        </a:p>
        <a:p>
          <a:pPr algn="l" rtl="0">
            <a:defRPr sz="1000"/>
          </a:pPr>
          <a:r>
            <a:rPr lang="ru-RU"/>
            <a:t>сущность, цель, задачи, функции, содержание, формы спортивной тренировки в избранном виде спорта;</a:t>
          </a:r>
        </a:p>
        <a:p>
          <a:pPr algn="l" rtl="0">
            <a:defRPr sz="1000"/>
          </a:pPr>
          <a:r>
            <a:rPr lang="ru-RU"/>
            <a:t>теоретические и методические основы планирования подготовки спортсменов и учебно-тренировочных занятий в избранном виде спорта;</a:t>
          </a:r>
        </a:p>
        <a:p>
          <a:pPr algn="l" rtl="0">
            <a:defRPr sz="1000"/>
          </a:pPr>
          <a:r>
            <a:rPr lang="ru-RU"/>
            <a:t>методические основы обучения двигательным действиям и развития физических качеств в избранном виде спорта;</a:t>
          </a:r>
        </a:p>
        <a:p>
          <a:pPr algn="l" rtl="0">
            <a:defRPr sz="1000"/>
          </a:pPr>
          <a:r>
            <a:rPr lang="ru-RU"/>
            <a:t>организационно-педагогические и психологические основы руководства соревновательной деятельностью спортсменов в избранном виде спорта;</a:t>
          </a:r>
        </a:p>
        <a:p>
          <a:pPr algn="l" rtl="0">
            <a:defRPr sz="1000"/>
          </a:pPr>
          <a:r>
            <a:rPr lang="ru-RU"/>
            <a:t>теоретические основы и особенности физической, технической, тактической, психологической, интегральной подготовки в избранном виде спорта;</a:t>
          </a:r>
        </a:p>
        <a:p>
          <a:pPr algn="l" rtl="0">
            <a:defRPr sz="1000"/>
          </a:pPr>
          <a:r>
            <a:rPr lang="ru-RU"/>
            <a:t>систему спортивного отбора и спортивной ориентации в избранном виде спорта, критерии и подходы в диагностике спортивной предрасположенности;</a:t>
          </a:r>
        </a:p>
        <a:p>
          <a:pPr algn="l" rtl="0">
            <a:defRPr sz="1000"/>
          </a:pPr>
          <a:r>
            <a:rPr lang="ru-RU"/>
            <a:t>мотивы занятий избранным видом спорта, условия и способы их формирования и развития, формирование состязательной нацеленности и мотивации спортсмена;</a:t>
          </a:r>
        </a:p>
        <a:p>
          <a:pPr algn="l" rtl="0">
            <a:defRPr sz="1000"/>
          </a:pPr>
          <a:r>
            <a:rPr lang="ru-RU"/>
            <a:t>способы и приемы страховки и самостраховки в избранном виде спорта;</a:t>
          </a:r>
        </a:p>
        <a:p>
          <a:pPr algn="l" rtl="0">
            <a:defRPr sz="1000"/>
          </a:pPr>
          <a:r>
            <a:rPr lang="ru-RU"/>
            <a:t>методы и методики педагогического контроля на учебно-тренировочных занятиях и соревнованиях по избранному виду спорта;</a:t>
          </a:r>
        </a:p>
        <a:p>
          <a:pPr algn="l" rtl="0">
            <a:defRPr sz="1000"/>
          </a:pPr>
          <a:r>
            <a:rPr lang="ru-RU"/>
            <a:t>виды документации, обеспечивающей учебно-тренировочный процесс и соревновательную деятельность спортсменов, требования к ее ведению и оформлению;</a:t>
          </a:r>
        </a:p>
        <a:p>
          <a:pPr algn="l" rtl="0">
            <a:defRPr sz="1000"/>
          </a:pPr>
          <a:r>
            <a:rPr lang="ru-RU"/>
            <a:t>разновидности физкультурно-спортивных сооружений, оборудования и инвентаря для занятий избранным видом спорта, особенности их эксплуатации;</a:t>
          </a:r>
        </a:p>
        <a:p>
          <a:pPr algn="l" rtl="0">
            <a:defRPr sz="1000"/>
          </a:pPr>
          <a:r>
            <a:rPr lang="ru-RU"/>
            <a:t>технику безопасности и требования к физкультурно-спортивным сооружениям, оборудованию и инвентарю в избранном виде спорта.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МДК.01.01. Избранный вид спорта с методикой тренировки и руководства соревновательной деятельностью спортсменов</a:t>
          </a:r>
        </a:p>
        <a:p>
          <a:pPr algn="l" rtl="0">
            <a:defRPr sz="1000"/>
          </a:pPr>
          <a:r>
            <a:rPr lang="ru-RU"/>
            <a:t>ОК 1 - 12</a:t>
          </a:r>
        </a:p>
        <a:p>
          <a:pPr algn="l" rtl="0">
            <a:defRPr sz="1000"/>
          </a:pPr>
          <a:r>
            <a:rPr lang="ru-RU"/>
            <a:t>ПК 1.1 - 1.8</a:t>
          </a:r>
        </a:p>
        <a:p>
          <a:pPr algn="l" rtl="0">
            <a:defRPr sz="1000"/>
          </a:pPr>
          <a:r>
            <a:rPr lang="ru-RU"/>
            <a:t>ПМ.02</a:t>
          </a:r>
        </a:p>
        <a:p>
          <a:pPr algn="l" rtl="0">
            <a:defRPr sz="1000"/>
          </a:pPr>
          <a:r>
            <a:rPr lang="ru-RU"/>
            <a:t>Организация физкультурно-спортивной деятельности различных возрастных групп населения</a:t>
          </a:r>
        </a:p>
        <a:p>
          <a:pPr algn="l" rtl="0">
            <a:defRPr sz="1000"/>
          </a:pPr>
          <a:r>
            <a:rPr lang="ru-RU"/>
            <a:t>В результате изучения профессионального модуля обучающийся должен:</a:t>
          </a:r>
        </a:p>
        <a:p>
          <a:pPr algn="l" rtl="0">
            <a:defRPr sz="1000"/>
          </a:pPr>
          <a:r>
            <a:rPr lang="ru-RU"/>
            <a:t>иметь практический опыт:</a:t>
          </a:r>
        </a:p>
        <a:p>
          <a:pPr algn="l" rtl="0">
            <a:defRPr sz="1000"/>
          </a:pPr>
          <a:r>
            <a:rPr lang="ru-RU"/>
            <a:t>анализа планов и процесса проведения физкультурно-оздоровительных и спортивно-массовых занятий с различными возрастными группами, разработки предложений по их совершенствованию;</a:t>
          </a:r>
        </a:p>
        <a:p>
          <a:pPr algn="l" rtl="0">
            <a:defRPr sz="1000"/>
          </a:pPr>
          <a:r>
            <a:rPr lang="ru-RU"/>
            <a:t>определения цели и задач, планирования, проведения, анализа и оценки физкультурно-спортивных занятий с различными возрастными группами населения;</a:t>
          </a:r>
        </a:p>
        <a:p>
          <a:pPr algn="l" rtl="0">
            <a:defRPr sz="1000"/>
          </a:pPr>
          <a:r>
            <a:rPr lang="ru-RU"/>
            <a:t>наблюдения, анализа и самоанализа физкультурно-спортивных мероприятий и занятий с различными возрастными группами населения, обсуждения отдельных занятий в диалоге с сокурсниками, руководителем педагогической практики, преподавателями, тренерами, разработки предложений по их совершенствованию и коррекции;</a:t>
          </a:r>
        </a:p>
        <a:p>
          <a:pPr algn="l" rtl="0">
            <a:defRPr sz="1000"/>
          </a:pPr>
          <a:r>
            <a:rPr lang="ru-RU"/>
            <a:t>ведения документации, обеспечивающей организацию и проведение физкультурно-спортивных мероприятий и занятий и эффективную работу мест занятий физической культурой и спортом и спортивных сооружений;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использовать различные методы и формы организации физкультурно-спортивных мероприятий и занятий, строить их с учетом возраста, пола, морфо- функциональных и индивидуально-психологических особенностей занимающихся, уровня их физической и технической подготовленности;</a:t>
          </a:r>
        </a:p>
        <a:p>
          <a:pPr algn="l" rtl="0">
            <a:defRPr sz="1000"/>
          </a:pPr>
          <a:r>
            <a:rPr lang="ru-RU"/>
            <a:t>комплектовать состав группы, секции, клубного или другого объединения занимающихся;</a:t>
          </a:r>
        </a:p>
        <a:p>
          <a:pPr algn="l" rtl="0">
            <a:defRPr sz="1000"/>
          </a:pPr>
          <a:r>
            <a:rPr lang="ru-RU"/>
            <a:t>планировать, проводить и анализировать физкультурно-спортивные занятия и мероприятия на базе изученных видов физкультурно-спортивной деятельности (не менее 12 видов);</a:t>
          </a:r>
        </a:p>
        <a:p>
          <a:pPr algn="l" rtl="0">
            <a:defRPr sz="1000"/>
          </a:pPr>
          <a:r>
            <a:rPr lang="ru-RU"/>
            <a:t>подбирать оборудование и инвентарь для занятий с учетом их целей и задач, возрастных и индивидуальных особенностей занимающихся;</a:t>
          </a:r>
        </a:p>
        <a:p>
          <a:pPr algn="l" rtl="0">
            <a:defRPr sz="1000"/>
          </a:pPr>
          <a:r>
            <a:rPr lang="ru-RU"/>
            <a:t>организовывать, проводить соревнования различного уровня и осуществлять судейство;</a:t>
          </a:r>
        </a:p>
        <a:p>
          <a:pPr algn="l" rtl="0">
            <a:defRPr sz="1000"/>
          </a:pPr>
          <a:r>
            <a:rPr lang="ru-RU"/>
            <a:t>применять приемы страховки и самостраховки при выполнении двигательных действий изученных видов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осуществлять педагогический контроль в процессе проведения физкультурно-спортивных мероприятий и занятий;</a:t>
          </a:r>
        </a:p>
        <a:p>
          <a:pPr algn="l" rtl="0">
            <a:defRPr sz="1000"/>
          </a:pPr>
          <a:r>
            <a:rPr lang="ru-RU"/>
            <a:t>на основе медицинских заключений и под руководством врача разрабатывать комплексы и проводить индивидуальные и групповые занятия лечебной физической культурой;</a:t>
          </a:r>
        </a:p>
        <a:p>
          <a:pPr algn="l" rtl="0">
            <a:defRPr sz="1000"/>
          </a:pPr>
          <a:r>
            <a:rPr lang="ru-RU"/>
            <a:t>использовать основные приемы массажа и самомассажа;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требования к планированию и проведению физкультурно-спортивных мероприятий и занятий с различными возрастными группами занимающихся;</a:t>
          </a:r>
        </a:p>
        <a:p>
          <a:pPr algn="l" rtl="0">
            <a:defRPr sz="1000"/>
          </a:pPr>
          <a:r>
            <a:rPr lang="ru-RU"/>
            <a:t>сущность, цель, задачи, функции, содержание, формы и методы физкультурно-спортивных мероприятий и занятий;</a:t>
          </a:r>
        </a:p>
        <a:p>
          <a:pPr algn="l" rtl="0">
            <a:defRPr sz="1000"/>
          </a:pPr>
          <a:r>
            <a:rPr lang="ru-RU"/>
            <a:t>основы оздоровительной тренировки в изученных видах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историю, этапы развития и терминологию базовых и новых видов спорта и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технику профессионально значимых двигательных действий изученных видов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методику проведения занятий на базе изученных видов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методику обучения двигательным действиям и развития физических качеств в изученных видах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технику безопасности, способы и приемы предупреждения травматизма при занятиях базовыми и новыми видами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основы судейства по базовым и новым видам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виды физкультурно-спортивных сооружений, оборудования и инвентаря для занятий различными видами физкультурно-спортивной деятельности, особенности их эксплуатации;</a:t>
          </a:r>
        </a:p>
        <a:p>
          <a:pPr algn="l" rtl="0">
            <a:defRPr sz="1000"/>
          </a:pPr>
          <a:r>
            <a:rPr lang="ru-RU"/>
            <a:t>технику безопасности и требования к физкультурно-спортивным сооружениям, оборудованию и инвентарю;</a:t>
          </a:r>
        </a:p>
        <a:p>
          <a:pPr algn="l" rtl="0">
            <a:defRPr sz="1000"/>
          </a:pPr>
          <a:r>
            <a:rPr lang="ru-RU"/>
            <a:t>основы педагогического контроля и организацию врачебного контроля при проведении физкультурно-спортивных мероприятий и занятий с занимающимися различных возрастных групп;</a:t>
          </a:r>
        </a:p>
        <a:p>
          <a:pPr algn="l" rtl="0">
            <a:defRPr sz="1000"/>
          </a:pPr>
          <a:r>
            <a:rPr lang="ru-RU"/>
            <a:t>виды документации, обеспечивающей организацию и проведение физкультурно-спортивных мероприятий и занятий и функционирование спортивных сооружений и мест занятий физической культурой и спортом, требования к ее ведению и оформлению;</a:t>
          </a:r>
        </a:p>
        <a:p>
          <a:pPr algn="l" rtl="0">
            <a:defRPr sz="1000"/>
          </a:pPr>
          <a:r>
            <a:rPr lang="ru-RU"/>
            <a:t>значение лечебной физической культуры в лечении заболеваний и травм, механизмы лечебного воздействия физических упражнений;</a:t>
          </a:r>
        </a:p>
        <a:p>
          <a:pPr algn="l" rtl="0">
            <a:defRPr sz="1000"/>
          </a:pPr>
          <a:r>
            <a:rPr lang="ru-RU"/>
            <a:t>средства, формы и методы занятий лечебной физической культурой, классификацию физических упражнений в лечебной физической культуре;</a:t>
          </a:r>
        </a:p>
        <a:p>
          <a:pPr algn="l" rtl="0">
            <a:defRPr sz="1000"/>
          </a:pPr>
          <a:r>
            <a:rPr lang="ru-RU"/>
            <a:t>дозирование и критерии величины физической нагрузки в лечебной физической культуре;</a:t>
          </a:r>
        </a:p>
        <a:p>
          <a:pPr algn="l" rtl="0">
            <a:defRPr sz="1000"/>
          </a:pPr>
          <a:r>
            <a:rPr lang="ru-RU"/>
            <a:t>показания и противопоказания при назначении массажа и лечебной физической культуры;</a:t>
          </a:r>
        </a:p>
        <a:p>
          <a:pPr algn="l" rtl="0">
            <a:defRPr sz="1000"/>
          </a:pPr>
          <a:r>
            <a:rPr lang="ru-RU"/>
            <a:t>основы методики лечебной физической культуры при травмах, заболеваниях органов дыхания, внутренних органов, сердечно-сосудистой системы, нервной системы, при деформациях и заболеваниях опорно-двигательного аппарата;</a:t>
          </a:r>
        </a:p>
        <a:p>
          <a:pPr algn="l" rtl="0">
            <a:defRPr sz="1000"/>
          </a:pPr>
          <a:r>
            <a:rPr lang="ru-RU"/>
            <a:t>методические особенности проведения занятий по лечебной физической культуре и массажу;</a:t>
          </a:r>
        </a:p>
        <a:p>
          <a:pPr algn="l" rtl="0">
            <a:defRPr sz="1000"/>
          </a:pPr>
          <a:r>
            <a:rPr lang="ru-RU"/>
            <a:t>понятие о массаже, физиологические механизмы влияния массажа на организм;</a:t>
          </a:r>
        </a:p>
        <a:p>
          <a:pPr algn="l" rtl="0">
            <a:defRPr sz="1000"/>
          </a:pPr>
          <a:r>
            <a:rPr lang="ru-RU"/>
            <a:t>основные виды и приемы массажа.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МДК.02.01. Базовые и новые физкультурно- спортивные виды деятельности с методикой оздоровительной тренировки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2.1 - 2.6</a:t>
          </a:r>
        </a:p>
        <a:p>
          <a:pPr algn="l" rtl="0">
            <a:defRPr sz="1000"/>
          </a:pPr>
          <a:r>
            <a:rPr lang="ru-RU"/>
            <a:t>МДК.02.02. Организация физкультурно-спортивной работы</a:t>
          </a:r>
        </a:p>
        <a:p>
          <a:pPr algn="l" rtl="0">
            <a:defRPr sz="1000"/>
          </a:pPr>
          <a:r>
            <a:rPr lang="ru-RU"/>
            <a:t>МДК.02.03. Лечебная физическая культура и массаж</a:t>
          </a:r>
        </a:p>
        <a:p>
          <a:pPr algn="l" rtl="0">
            <a:defRPr sz="1000"/>
          </a:pPr>
          <a:r>
            <a:rPr lang="ru-RU"/>
            <a:t>ПМ.03</a:t>
          </a:r>
        </a:p>
        <a:p>
          <a:pPr algn="l" rtl="0">
            <a:defRPr sz="1000"/>
          </a:pPr>
          <a:r>
            <a:rPr lang="ru-RU"/>
            <a:t>Методическое обеспечение организации физкультурной и спортивной деятельности</a:t>
          </a:r>
        </a:p>
        <a:p>
          <a:pPr algn="l" rtl="0">
            <a:defRPr sz="1000"/>
          </a:pPr>
          <a:r>
            <a:rPr lang="ru-RU"/>
            <a:t>В результате изучения профессионального модуля обучающийся должен:</a:t>
          </a:r>
        </a:p>
        <a:p>
          <a:pPr algn="l" rtl="0">
            <a:defRPr sz="1000"/>
          </a:pPr>
          <a:r>
            <a:rPr lang="ru-RU"/>
            <a:t>иметь практический опыт:</a:t>
          </a:r>
        </a:p>
        <a:p>
          <a:pPr algn="l" rtl="0">
            <a:defRPr sz="1000"/>
          </a:pPr>
          <a:r>
            <a:rPr lang="ru-RU"/>
            <a:t>анализа учебно-методических материалов, обеспечивающих учебно-тренировочный процесс и руководство соревновательной деятельностью в избранном виде спорта и организацию физкультурно-оздоровительных и спортивно-массовых мероприятий и занятий;</a:t>
          </a:r>
        </a:p>
        <a:p>
          <a:pPr algn="l" rtl="0">
            <a:defRPr sz="1000"/>
          </a:pPr>
          <a:r>
            <a:rPr lang="ru-RU"/>
            <a:t>планирования подготовки спортсменов в избранном виде спорта на различных этапах подготовки;</a:t>
          </a:r>
        </a:p>
        <a:p>
          <a:pPr algn="l" rtl="0">
            <a:defRPr sz="1000"/>
          </a:pPr>
          <a:r>
            <a:rPr lang="ru-RU"/>
            <a:t>планирования физкультурно-оздоровительных и спортивно-массовых мероприятий и занятий;</a:t>
          </a:r>
        </a:p>
        <a:p>
          <a:pPr algn="l" rtl="0">
            <a:defRPr sz="1000"/>
          </a:pPr>
          <a:r>
            <a:rPr lang="ru-RU"/>
            <a:t>разработки методических материалов на основе макетов, образцов, требований;</a:t>
          </a:r>
        </a:p>
        <a:p>
          <a:pPr algn="l" rtl="0">
            <a:defRPr sz="1000"/>
          </a:pPr>
          <a:r>
            <a:rPr lang="ru-RU"/>
            <a:t>изучения и анализа профессиональной литературы, выступлений по актуальным вопросам спортивной и оздоровительной тренировки;</a:t>
          </a:r>
        </a:p>
        <a:p>
          <a:pPr algn="l" rtl="0">
            <a:defRPr sz="1000"/>
          </a:pPr>
          <a:r>
            <a:rPr lang="ru-RU"/>
            <a:t>руководства соревновательной деятельностью в избранном виде спорта;</a:t>
          </a:r>
        </a:p>
        <a:p>
          <a:pPr algn="l" rtl="0">
            <a:defRPr sz="1000"/>
          </a:pPr>
          <a:r>
            <a:rPr lang="ru-RU"/>
            <a:t>организации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отбора наиболее эффективных средств и методов физического воспитания и спортивной тренировки в процессе экспериментальной работы;</a:t>
          </a:r>
        </a:p>
        <a:p>
          <a:pPr algn="l" rtl="0">
            <a:defRPr sz="1000"/>
          </a:pPr>
          <a:r>
            <a:rPr lang="ru-RU"/>
            <a:t>оформления портфолио педагогических достижений;</a:t>
          </a:r>
        </a:p>
        <a:p>
          <a:pPr algn="l" rtl="0">
            <a:defRPr sz="1000"/>
          </a:pPr>
          <a:r>
            <a:rPr lang="ru-RU"/>
            <a:t>уметь:</a:t>
          </a:r>
        </a:p>
        <a:p>
          <a:pPr algn="l" rtl="0">
            <a:defRPr sz="1000"/>
          </a:pPr>
          <a:r>
            <a:rPr lang="ru-RU"/>
            <a:t>анализировать программы спортивной подготовки в избранном виде спорта и планировать учебно-тренировочный и соревновательный процесс;</a:t>
          </a:r>
        </a:p>
        <a:p>
          <a:pPr algn="l" rtl="0">
            <a:defRPr sz="1000"/>
          </a:pPr>
          <a:r>
            <a:rPr lang="ru-RU"/>
            <a:t>планировать организацию и проведение физкультурно-оздоровительных и спортивно-массовых мероприятий;</a:t>
          </a:r>
        </a:p>
        <a:p>
          <a:pPr algn="l" rtl="0">
            <a:defRPr sz="1000"/>
          </a:pPr>
          <a:r>
            <a:rPr lang="ru-RU"/>
            <a:t>разрабатывать методические документы на основе макетов, образцов, требований;</a:t>
          </a:r>
        </a:p>
        <a:p>
          <a:pPr algn="l" rtl="0">
            <a:defRPr sz="1000"/>
          </a:pPr>
          <a:r>
            <a:rPr lang="ru-RU"/>
            <a:t>определять пути самосовершенствования педагогического мастерства;</a:t>
          </a:r>
        </a:p>
        <a:p>
          <a:pPr algn="l" rtl="0">
            <a:defRPr sz="1000"/>
          </a:pPr>
          <a:r>
            <a:rPr lang="ru-RU"/>
            <a:t>определять цели, задачи, планировать учебно-исследовательскую работу с помощью руководителя;</a:t>
          </a:r>
        </a:p>
        <a:p>
          <a:pPr algn="l" rtl="0">
            <a:defRPr sz="1000"/>
          </a:pPr>
          <a:r>
            <a:rPr lang="ru-RU"/>
            <a:t>использовать методы и методики педагогического исследования, подобранные совместно с руководителем;</a:t>
          </a:r>
        </a:p>
        <a:p>
          <a:pPr algn="l" rtl="0">
            <a:defRPr sz="1000"/>
          </a:pPr>
          <a:r>
            <a:rPr lang="ru-RU"/>
            <a:t>отбирать наиболее эффективные средства и методы физической культуры спортивной тренировки;</a:t>
          </a:r>
        </a:p>
        <a:p>
          <a:pPr algn="l" rtl="0">
            <a:defRPr sz="1000"/>
          </a:pPr>
          <a:r>
            <a:rPr lang="ru-RU"/>
            <a:t>оформлять результаты исследовательской работы;</a:t>
          </a:r>
        </a:p>
        <a:p>
          <a:pPr algn="l" rtl="0">
            <a:defRPr sz="1000"/>
          </a:pPr>
          <a:r>
            <a:rPr lang="ru-RU"/>
            <a:t>готовить и оформлять отчеты, рефераты, конспекты;</a:t>
          </a:r>
        </a:p>
        <a:p>
          <a:pPr algn="l" rtl="0">
            <a:defRPr sz="1000"/>
          </a:pPr>
          <a:r>
            <a:rPr lang="ru-RU"/>
            <a:t>знать:</a:t>
          </a:r>
        </a:p>
        <a:p>
          <a:pPr algn="l" rtl="0">
            <a:defRPr sz="1000"/>
          </a:pPr>
          <a:r>
            <a:rPr lang="ru-RU"/>
            <a:t>теоретические основы и методику планирования учебно-тренировочного и соревновательного процесса в избранном виде спорта;</a:t>
          </a:r>
        </a:p>
        <a:p>
          <a:pPr algn="l" rtl="0">
            <a:defRPr sz="1000"/>
          </a:pPr>
          <a:r>
            <a:rPr lang="ru-RU"/>
            <a:t>теоретические основы и методику планирования оздоровительной тренировки на базе изученных видов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методику планирования физкультурно-оздоровительных и спортивно-массовых мероприятий и занятий;</a:t>
          </a:r>
        </a:p>
        <a:p>
          <a:pPr algn="l" rtl="0">
            <a:defRPr sz="1000"/>
          </a:pPr>
          <a:r>
            <a:rPr lang="ru-RU"/>
            <a:t>основы организации опытно-экспериментальной работы в сфере физической культуры и спорта;</a:t>
          </a:r>
        </a:p>
        <a:p>
          <a:pPr algn="l" rtl="0">
            <a:defRPr sz="1000"/>
          </a:pPr>
          <a:r>
            <a:rPr lang="ru-RU"/>
            <a:t>логику подготовки и требования к устному выступлению, отчету, реферату, конспекту;</a:t>
          </a:r>
        </a:p>
        <a:p>
          <a:pPr algn="l" rtl="0">
            <a:defRPr sz="1000"/>
          </a:pPr>
          <a:r>
            <a:rPr lang="ru-RU"/>
            <a:t>погрешности измерений;</a:t>
          </a:r>
        </a:p>
        <a:p>
          <a:pPr algn="l" rtl="0">
            <a:defRPr sz="1000"/>
          </a:pPr>
          <a:r>
            <a:rPr lang="ru-RU"/>
            <a:t>теорию тестов;</a:t>
          </a:r>
        </a:p>
        <a:p>
          <a:pPr algn="l" rtl="0">
            <a:defRPr sz="1000"/>
          </a:pPr>
          <a:r>
            <a:rPr lang="ru-RU"/>
            <a:t>метрологические требования к тестам;</a:t>
          </a:r>
        </a:p>
        <a:p>
          <a:pPr algn="l" rtl="0">
            <a:defRPr sz="1000"/>
          </a:pPr>
          <a:r>
            <a:rPr lang="ru-RU"/>
            <a:t>методы количественной оценки качественных показателей;</a:t>
          </a:r>
        </a:p>
        <a:p>
          <a:pPr algn="l" rtl="0">
            <a:defRPr sz="1000"/>
          </a:pPr>
          <a:r>
            <a:rPr lang="ru-RU"/>
            <a:t>теорию оценок, шкалы оценок, нормы;</a:t>
          </a:r>
        </a:p>
        <a:p>
          <a:pPr algn="l" rtl="0">
            <a:defRPr sz="1000"/>
          </a:pPr>
          <a:r>
            <a:rPr lang="ru-RU"/>
            <a:t>методы и средства измерений в физическом воспитании и спорте;</a:t>
          </a:r>
        </a:p>
        <a:p>
          <a:pPr algn="l" rtl="0">
            <a:defRPr sz="1000"/>
          </a:pPr>
          <a:r>
            <a:rPr lang="ru-RU"/>
            <a:t>статистические методы обработки результатов исследований.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МДК.03.01. Теоретические и прикладные аспекты методической работы педагога по физической культуре и спорту</a:t>
          </a:r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3.1 - 3.5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Вариативная часть учебных циклов ППССЗ (определяется образовательной организацией самостоятельно)</a:t>
          </a:r>
        </a:p>
        <a:p>
          <a:pPr algn="l" rtl="0">
            <a:defRPr sz="1000"/>
          </a:pPr>
          <a:r>
            <a:rPr lang="ru-RU"/>
            <a:t>1512</a:t>
          </a:r>
        </a:p>
        <a:p>
          <a:pPr algn="l" rtl="0">
            <a:defRPr sz="1000"/>
          </a:pPr>
          <a:r>
            <a:rPr lang="ru-RU"/>
            <a:t>1008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Всего часов обучения по учебным циклам ППССЗ</a:t>
          </a:r>
        </a:p>
        <a:p>
          <a:pPr algn="l" rtl="0">
            <a:defRPr sz="1000"/>
          </a:pPr>
          <a:r>
            <a:rPr lang="ru-RU"/>
            <a:t>5130</a:t>
          </a:r>
        </a:p>
        <a:p>
          <a:pPr algn="l" rtl="0">
            <a:defRPr sz="1000"/>
          </a:pPr>
          <a:r>
            <a:rPr lang="ru-RU"/>
            <a:t>3420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УП.00</a:t>
          </a:r>
        </a:p>
        <a:p>
          <a:pPr algn="l" rtl="0">
            <a:defRPr sz="1000"/>
          </a:pPr>
          <a:r>
            <a:rPr lang="ru-RU"/>
            <a:t>Учебная практика</a:t>
          </a:r>
        </a:p>
        <a:p>
          <a:pPr algn="l" rtl="0">
            <a:defRPr sz="1000"/>
          </a:pPr>
          <a:r>
            <a:rPr lang="ru-RU"/>
            <a:t>14 нед.</a:t>
          </a:r>
        </a:p>
        <a:p>
          <a:pPr algn="l" rtl="0">
            <a:defRPr sz="1000"/>
          </a:pPr>
          <a:r>
            <a:rPr lang="ru-RU"/>
            <a:t>504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ОК 1 - 10</a:t>
          </a:r>
        </a:p>
        <a:p>
          <a:pPr algn="l" rtl="0">
            <a:defRPr sz="1000"/>
          </a:pPr>
          <a:r>
            <a:rPr lang="ru-RU"/>
            <a:t>ПК 1.1 - 3.5</a:t>
          </a:r>
        </a:p>
        <a:p>
          <a:pPr algn="l" rtl="0">
            <a:defRPr sz="1000"/>
          </a:pPr>
          <a:r>
            <a:rPr lang="ru-RU"/>
            <a:t>ПП.00</a:t>
          </a:r>
        </a:p>
        <a:p>
          <a:pPr algn="l" rtl="0">
            <a:defRPr sz="1000"/>
          </a:pPr>
          <a:r>
            <a:rPr lang="ru-RU"/>
            <a:t>Производственная практика (по профилю специальности)</a:t>
          </a:r>
        </a:p>
        <a:p>
          <a:pPr algn="l" rtl="0">
            <a:defRPr sz="1000"/>
          </a:pPr>
          <a:r>
            <a:rPr lang="ru-RU"/>
            <a:t>ПДП.00</a:t>
          </a:r>
        </a:p>
        <a:p>
          <a:pPr algn="l" rtl="0">
            <a:defRPr sz="1000"/>
          </a:pPr>
          <a:r>
            <a:rPr lang="ru-RU"/>
            <a:t>Производственная практика (преддипломная)</a:t>
          </a:r>
        </a:p>
        <a:p>
          <a:pPr algn="l" rtl="0">
            <a:defRPr sz="1000"/>
          </a:pPr>
          <a:r>
            <a:rPr lang="ru-RU"/>
            <a:t>4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ПА.00</a:t>
          </a:r>
        </a:p>
        <a:p>
          <a:pPr algn="l" rtl="0">
            <a:defRPr sz="1000"/>
          </a:pPr>
          <a:r>
            <a:rPr lang="ru-RU"/>
            <a:t>Промежуточная аттестация</a:t>
          </a:r>
        </a:p>
        <a:p>
          <a:pPr algn="l" rtl="0">
            <a:defRPr sz="1000"/>
          </a:pPr>
          <a:r>
            <a:rPr lang="ru-RU"/>
            <a:t>5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ГИА.00</a:t>
          </a:r>
        </a:p>
        <a:p>
          <a:pPr algn="l" rtl="0">
            <a:defRPr sz="1000"/>
          </a:pPr>
          <a:r>
            <a:rPr lang="ru-RU"/>
            <a:t>Государственная итоговая аттестация</a:t>
          </a:r>
        </a:p>
        <a:p>
          <a:pPr algn="l" rtl="0">
            <a:defRPr sz="1000"/>
          </a:pPr>
          <a:r>
            <a:rPr lang="ru-RU"/>
            <a:t>6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ГИА.01</a:t>
          </a:r>
        </a:p>
        <a:p>
          <a:pPr algn="l" rtl="0">
            <a:defRPr sz="1000"/>
          </a:pPr>
          <a:r>
            <a:rPr lang="ru-RU"/>
            <a:t>Подготовка выпускной квалификационной работы</a:t>
          </a:r>
        </a:p>
        <a:p>
          <a:pPr algn="l" rtl="0">
            <a:defRPr sz="1000"/>
          </a:pPr>
          <a:r>
            <a:rPr lang="ru-RU"/>
            <a:t>4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ГИА.02</a:t>
          </a:r>
        </a:p>
        <a:p>
          <a:pPr algn="l" rtl="0">
            <a:defRPr sz="1000"/>
          </a:pPr>
          <a:r>
            <a:rPr lang="ru-RU"/>
            <a:t>Защита выпускной квалификационной работы</a:t>
          </a:r>
        </a:p>
        <a:p>
          <a:pPr algn="l" rtl="0">
            <a:defRPr sz="1000"/>
          </a:pPr>
          <a:r>
            <a:rPr lang="ru-RU"/>
            <a:t>2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--------------------------------</a:t>
          </a:r>
        </a:p>
        <a:p>
          <a:pPr algn="l" rtl="0">
            <a:defRPr sz="1000"/>
          </a:pPr>
          <a:r>
            <a:rPr lang="ru-RU"/>
            <a:t>&lt;1&gt; Учебная нагрузка по дисциплине "Физическая культура" в связи со спецификой специальности учитывается в объеме времени, отводимом на освоение МДК.02.01. Базовые и новые виды физкультурно-спортивной деятельности с методикой оздоровительной тренировки, МДК.01.01. Избранный вид спорта с методикой тренировки и руководства соревновательной деятельностью спортсменов.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Таблица 3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Срок получения СПО по ППССЗ углубленной подготовки в очной форме обучения составляет 147 недель, в том числе: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Обучение по учебным циклам</a:t>
          </a:r>
        </a:p>
        <a:p>
          <a:pPr algn="l" rtl="0">
            <a:defRPr sz="1000"/>
          </a:pPr>
          <a:r>
            <a:rPr lang="ru-RU"/>
            <a:t>95 нед.</a:t>
          </a:r>
        </a:p>
        <a:p>
          <a:pPr algn="l" rtl="0">
            <a:defRPr sz="1000"/>
          </a:pPr>
          <a:r>
            <a:rPr lang="ru-RU"/>
            <a:t>Учебная практика</a:t>
          </a:r>
        </a:p>
        <a:p>
          <a:pPr algn="l" rtl="0">
            <a:defRPr sz="1000"/>
          </a:pPr>
          <a:r>
            <a:rPr lang="ru-RU"/>
            <a:t>14 нед.</a:t>
          </a:r>
        </a:p>
        <a:p>
          <a:pPr algn="l" rtl="0">
            <a:defRPr sz="1000"/>
          </a:pPr>
          <a:r>
            <a:rPr lang="ru-RU"/>
            <a:t>Производственная практика (по профилю специальности)</a:t>
          </a:r>
        </a:p>
        <a:p>
          <a:pPr algn="l" rtl="0">
            <a:defRPr sz="1000"/>
          </a:pPr>
          <a:r>
            <a:rPr lang="ru-RU"/>
            <a:t>Производственная практика (преддипломная)</a:t>
          </a:r>
        </a:p>
        <a:p>
          <a:pPr algn="l" rtl="0">
            <a:defRPr sz="1000"/>
          </a:pPr>
          <a:r>
            <a:rPr lang="ru-RU"/>
            <a:t>4 нед.</a:t>
          </a:r>
        </a:p>
        <a:p>
          <a:pPr algn="l" rtl="0">
            <a:defRPr sz="1000"/>
          </a:pPr>
          <a:r>
            <a:rPr lang="ru-RU"/>
            <a:t>Промежуточная аттестация</a:t>
          </a:r>
        </a:p>
        <a:p>
          <a:pPr algn="l" rtl="0">
            <a:defRPr sz="1000"/>
          </a:pPr>
          <a:r>
            <a:rPr lang="ru-RU"/>
            <a:t>5 нед.</a:t>
          </a:r>
        </a:p>
        <a:p>
          <a:pPr algn="l" rtl="0">
            <a:defRPr sz="1000"/>
          </a:pPr>
          <a:r>
            <a:rPr lang="ru-RU"/>
            <a:t>Государственная итоговая аттестация</a:t>
          </a:r>
        </a:p>
        <a:p>
          <a:pPr algn="l" rtl="0">
            <a:defRPr sz="1000"/>
          </a:pPr>
          <a:r>
            <a:rPr lang="ru-RU"/>
            <a:t>6 нед.</a:t>
          </a:r>
        </a:p>
        <a:p>
          <a:pPr algn="l" rtl="0">
            <a:defRPr sz="1000"/>
          </a:pPr>
          <a:r>
            <a:rPr lang="ru-RU"/>
            <a:t>Каникулы</a:t>
          </a:r>
        </a:p>
        <a:p>
          <a:pPr algn="l" rtl="0">
            <a:defRPr sz="1000"/>
          </a:pPr>
          <a:r>
            <a:rPr lang="ru-RU"/>
            <a:t>23 нед.</a:t>
          </a:r>
        </a:p>
        <a:p>
          <a:pPr algn="l" rtl="0">
            <a:defRPr sz="1000"/>
          </a:pPr>
          <a:r>
            <a:rPr lang="ru-RU"/>
            <a:t>Итого</a:t>
          </a:r>
        </a:p>
        <a:p>
          <a:pPr algn="l" rtl="0">
            <a:defRPr sz="1000"/>
          </a:pPr>
          <a:r>
            <a:rPr lang="ru-RU"/>
            <a:t>147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VII. </a:t>
          </a:r>
          <a:r>
            <a:rPr lang="ru-RU"/>
            <a:t>ТРЕБОВАНИЯ К УСЛОВИЯМ РЕАЛИЗАЦИИ ПРОГРАММЫ ПОДГОТОВКИ</a:t>
          </a:r>
        </a:p>
        <a:p>
          <a:pPr algn="l" rtl="0">
            <a:defRPr sz="1000"/>
          </a:pPr>
          <a:r>
            <a:rPr lang="ru-RU"/>
            <a:t>СПЕЦИАЛИСТОВ СРЕДНЕГО ЗВЕНА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7.1. Образовательная организация самостоятельно разрабатывает и утверждает ППССЗ в соответствии с настоящим ФГОС СПО и с учетом соответствующей примерной ППССЗ.</a:t>
          </a:r>
        </a:p>
        <a:p>
          <a:pPr algn="l" rtl="0">
            <a:defRPr sz="1000"/>
          </a:pPr>
          <a:r>
            <a:rPr lang="ru-RU"/>
            <a:t>Перед началом разработки ППССЗ образовательная организация должна определить ее специфику с учетом направленности на удовлетворение потребностей рынка труда и работодателей, конкретизировать конечные результаты обучения в виде компетенций, умений и знаний, приобретаемого практического опыта.</a:t>
          </a:r>
        </a:p>
        <a:p>
          <a:pPr algn="l" rtl="0">
            <a:defRPr sz="1000"/>
          </a:pPr>
          <a:r>
            <a:rPr lang="ru-RU"/>
            <a:t>Конкретные виды деятельности, к которым готовится обучающийся, должны соответствовать присваиваемой квалификации, определять содержание образовательной программы, разрабатываемой образовательной организацией совместно с заинтересованными работодателями.</a:t>
          </a:r>
        </a:p>
        <a:p>
          <a:pPr algn="l" rtl="0">
            <a:defRPr sz="1000"/>
          </a:pPr>
          <a:r>
            <a:rPr lang="ru-RU"/>
            <a:t>При формировании ППССЗ образовательная организация:</a:t>
          </a:r>
        </a:p>
        <a:p>
          <a:pPr algn="l" rtl="0">
            <a:defRPr sz="1000"/>
          </a:pPr>
          <a:r>
            <a:rPr lang="ru-RU"/>
            <a:t>имеет право использовать объем времени, отведенный на вариативную часть учебных циклов ППССЗ, увеличивая при этом объем времени, отведенный на дисциплины и модули обязательной части, и (или) вводя новые дисциплины и модули в соответствии с потребностями работодателей и спецификой деятельности образовательной организации;</a:t>
          </a:r>
        </a:p>
        <a:p>
          <a:pPr algn="l" rtl="0">
            <a:defRPr sz="1000"/>
          </a:pPr>
          <a:r>
            <a:rPr lang="ru-RU"/>
            <a:t>обязана ежегодно обновлять ППССЗ с учетом запросов работодателей, особенностей развития культуры, науки, экономики, техники, технологий и социальной сферы в рамках, установленных настоящим ФГОС СПО;</a:t>
          </a:r>
        </a:p>
        <a:p>
          <a:pPr algn="l" rtl="0">
            <a:defRPr sz="1000"/>
          </a:pPr>
          <a:r>
            <a:rPr lang="ru-RU"/>
            <a:t>обязана в рабочих учебных программах всех дисциплин и профессиональных модулей четко формулировать требования к результатам их освоения: компетенциям, приобретаемому практическому опыту, знаниям и умениям;</a:t>
          </a:r>
        </a:p>
        <a:p>
          <a:pPr algn="l" rtl="0">
            <a:defRPr sz="1000"/>
          </a:pPr>
          <a:r>
            <a:rPr lang="ru-RU"/>
            <a:t>обязана обеспечивать эффективную самостоятельную работу обучающихся в сочетании с совершенствованием управления ею со стороны преподавателей и мастеров производственного обучения;</a:t>
          </a:r>
        </a:p>
        <a:p>
          <a:pPr algn="l" rtl="0">
            <a:defRPr sz="1000"/>
          </a:pPr>
          <a:r>
            <a:rPr lang="ru-RU"/>
            <a:t>обязана обеспечить обучающимся возможность участвовать в формировании индивидуальной образовательной программы;</a:t>
          </a:r>
        </a:p>
        <a:p>
          <a:pPr algn="l" rtl="0">
            <a:defRPr sz="1000"/>
          </a:pPr>
          <a:r>
            <a:rPr lang="ru-RU"/>
            <a:t>обязана сформировать социокультурную среду, создавать условия, необходимые для всестороннего развития и социализации личности, сохранения здоровья обучающихся, способствовать развитию воспитательного компонента образовательного процесса, включая развитие студенческого самоуправления, участие обучающихся в работе творческих коллективов, общественных организаций, спортивных и творческих клубов;</a:t>
          </a:r>
        </a:p>
        <a:p>
          <a:pPr algn="l" rtl="0">
            <a:defRPr sz="1000"/>
          </a:pPr>
          <a:r>
            <a:rPr lang="ru-RU"/>
            <a:t>должна предусматривать, в целях реализации компетентностного подхода, использование в образовательном процессе активных и интерактивных форм проведения занятий (компьютерных симуляций, деловых и ролевых игр, разбора конкретных ситуаций, психологических и иных тренингов, групповых дискуссий) в сочетании с внеаудиторной работой для формирования и развития общих и профессиональных компетенций обучающихся.</a:t>
          </a:r>
        </a:p>
        <a:p>
          <a:pPr algn="l" rtl="0">
            <a:defRPr sz="1000"/>
          </a:pPr>
          <a:r>
            <a:rPr lang="ru-RU"/>
            <a:t>7.2. При реализации ППССЗ обучающиеся имеют академические права и обязанности в соответствии с Федеральным законом от 29 декабря 2012 г. </a:t>
          </a:r>
          <a:r>
            <a:rPr lang="en-US"/>
            <a:t>N 273-</a:t>
          </a:r>
          <a:r>
            <a:rPr lang="ru-RU"/>
            <a:t>ФЗ "Об образовании в Российской Федерации" &lt;1&gt;.</a:t>
          </a:r>
        </a:p>
        <a:p>
          <a:pPr algn="l" rtl="0">
            <a:defRPr sz="1000"/>
          </a:pPr>
          <a:r>
            <a:rPr lang="ru-RU"/>
            <a:t>--------------------------------</a:t>
          </a:r>
        </a:p>
        <a:p>
          <a:pPr algn="l" rtl="0">
            <a:defRPr sz="1000"/>
          </a:pPr>
          <a:r>
            <a:rPr lang="ru-RU"/>
            <a:t>&lt;1&gt; Собрание законодательства Российской Федерации, 2012, </a:t>
          </a:r>
          <a:r>
            <a:rPr lang="en-US"/>
            <a:t>N 53, </a:t>
          </a:r>
          <a:r>
            <a:rPr lang="ru-RU"/>
            <a:t>ст. 7598; 2013, </a:t>
          </a:r>
          <a:r>
            <a:rPr lang="en-US"/>
            <a:t>N 19, </a:t>
          </a:r>
          <a:r>
            <a:rPr lang="ru-RU"/>
            <a:t>ст. 2326; </a:t>
          </a:r>
          <a:r>
            <a:rPr lang="en-US"/>
            <a:t>N 23, </a:t>
          </a:r>
          <a:r>
            <a:rPr lang="ru-RU"/>
            <a:t>ст. 2878; </a:t>
          </a:r>
          <a:r>
            <a:rPr lang="en-US"/>
            <a:t>N 27, </a:t>
          </a:r>
          <a:r>
            <a:rPr lang="ru-RU"/>
            <a:t>ст. 3462; </a:t>
          </a:r>
          <a:r>
            <a:rPr lang="en-US"/>
            <a:t>N 30, </a:t>
          </a:r>
          <a:r>
            <a:rPr lang="ru-RU"/>
            <a:t>ст. 4036; </a:t>
          </a:r>
          <a:r>
            <a:rPr lang="en-US"/>
            <a:t>N 48, </a:t>
          </a:r>
          <a:r>
            <a:rPr lang="ru-RU"/>
            <a:t>ст. 6165; 2014, </a:t>
          </a:r>
          <a:r>
            <a:rPr lang="en-US"/>
            <a:t>N 6, </a:t>
          </a:r>
          <a:r>
            <a:rPr lang="ru-RU"/>
            <a:t>ст. 562, ст. 566; </a:t>
          </a:r>
          <a:r>
            <a:rPr lang="en-US"/>
            <a:t>N 19, </a:t>
          </a:r>
          <a:r>
            <a:rPr lang="ru-RU"/>
            <a:t>ст. 2289; </a:t>
          </a:r>
          <a:r>
            <a:rPr lang="en-US"/>
            <a:t>N 22, </a:t>
          </a:r>
          <a:r>
            <a:rPr lang="ru-RU"/>
            <a:t>ст. 2769; </a:t>
          </a:r>
          <a:r>
            <a:rPr lang="en-US"/>
            <a:t>N 23, </a:t>
          </a:r>
          <a:r>
            <a:rPr lang="ru-RU"/>
            <a:t>ст. 2933; </a:t>
          </a:r>
          <a:r>
            <a:rPr lang="en-US"/>
            <a:t>N 26, </a:t>
          </a:r>
          <a:r>
            <a:rPr lang="ru-RU"/>
            <a:t>ст. 3388; </a:t>
          </a:r>
          <a:r>
            <a:rPr lang="en-US"/>
            <a:t>N 30, </a:t>
          </a:r>
          <a:r>
            <a:rPr lang="ru-RU"/>
            <a:t>ст. 4263.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7.3. Максимальный объем учебной нагрузки обучающегося составляет 54 академических часа в неделю, включая все виды аудиторной и внеаудиторной учебной нагрузки.</a:t>
          </a:r>
        </a:p>
        <a:p>
          <a:pPr algn="l" rtl="0">
            <a:defRPr sz="1000"/>
          </a:pPr>
          <a:r>
            <a:rPr lang="ru-RU"/>
            <a:t>7.4. Максимальный объем аудиторной учебной нагрузки в очной форме обучения составляет 36 академических часов в неделю.</a:t>
          </a:r>
        </a:p>
        <a:p>
          <a:pPr algn="l" rtl="0">
            <a:defRPr sz="1000"/>
          </a:pPr>
          <a:r>
            <a:rPr lang="ru-RU"/>
            <a:t>7.5. Максимальный объем аудиторной учебной нагрузки в очно-заочной форме обучения составляет 16 академических часов в неделю.</a:t>
          </a:r>
        </a:p>
        <a:p>
          <a:pPr algn="l" rtl="0">
            <a:defRPr sz="1000"/>
          </a:pPr>
          <a:r>
            <a:rPr lang="ru-RU"/>
            <a:t>7.6. Максимальный объем аудиторной учебной нагрузки в год в заочной форме обучения составляет 160 академических часов.</a:t>
          </a:r>
        </a:p>
        <a:p>
          <a:pPr algn="l" rtl="0">
            <a:defRPr sz="1000"/>
          </a:pPr>
          <a:r>
            <a:rPr lang="ru-RU"/>
            <a:t>7.7. Общая продолжительность каникул в учебном году должна составлять 8 - 11 недель, в том числе не менее 2-х недель в зимний период.</a:t>
          </a:r>
        </a:p>
        <a:p>
          <a:pPr algn="l" rtl="0">
            <a:defRPr sz="1000"/>
          </a:pPr>
          <a:r>
            <a:rPr lang="ru-RU"/>
            <a:t>7.8. Выполнение курсового проекта (работы) рассматривается как вид учебной деятельности по дисциплине (дисциплинам) профессионального учебного цикла и (или) профессиональному модулю (модулям) профессионального учебного цикла и реализуется в пределах времени, отведенного на ее (их) изучение.</a:t>
          </a:r>
        </a:p>
        <a:p>
          <a:pPr algn="l" rtl="0">
            <a:defRPr sz="1000"/>
          </a:pPr>
          <a:r>
            <a:rPr lang="ru-RU"/>
            <a:t>7.9. Дисциплина "Физическая культура" предусматривает еженедельно 2 часа обязательных аудиторных занятий и 2 часа самостоятельной работы (за счет различных форм внеаудиторных занятий в спортивных клубах, секциях).</a:t>
          </a:r>
        </a:p>
        <a:p>
          <a:pPr algn="l" rtl="0">
            <a:defRPr sz="1000"/>
          </a:pPr>
          <a:r>
            <a:rPr lang="ru-RU"/>
            <a:t>7.10. Образовательная организация имеет право для подгрупп девушек использовать часть учебного времени дисциплины "Безопасность жизнедеятельности" (48 часов), отведенного на изучение основ военной службы, на освоение основ медицинских знаний.</a:t>
          </a:r>
        </a:p>
        <a:p>
          <a:pPr algn="l" rtl="0">
            <a:defRPr sz="1000"/>
          </a:pPr>
          <a:r>
            <a:rPr lang="ru-RU"/>
            <a:t>7.11. Получение СПО на базе основного общего образования осуществляется с одновременным получением среднего общего образования в пределах ППССЗ. В этом случае ППССЗ, реализуемая на базе основного общего образования, разрабатывается на основе требований соответствующих федеральных государственных образовательных стандартов среднего общего образования и СПО с учетом получаемой специальности СПО.</a:t>
          </a:r>
        </a:p>
        <a:p>
          <a:pPr algn="l" rtl="0">
            <a:defRPr sz="1000"/>
          </a:pPr>
          <a:r>
            <a:rPr lang="ru-RU"/>
            <a:t>Срок освоения ППССЗ в очной форме обучения для лиц, обучающихся на базе основного общего образования, увеличивается на 52 недели из расчета: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теоретическое обучение</a:t>
          </a:r>
        </a:p>
        <a:p>
          <a:pPr algn="l" rtl="0">
            <a:defRPr sz="1000"/>
          </a:pPr>
          <a:r>
            <a:rPr lang="ru-RU"/>
            <a:t>(при обязательной учебной нагрузке 36 часов в неделю)</a:t>
          </a:r>
        </a:p>
        <a:p>
          <a:pPr algn="l" rtl="0">
            <a:defRPr sz="1000"/>
          </a:pPr>
          <a:r>
            <a:rPr lang="ru-RU"/>
            <a:t>39 нед.</a:t>
          </a:r>
        </a:p>
        <a:p>
          <a:pPr algn="l" rtl="0">
            <a:defRPr sz="1000"/>
          </a:pPr>
          <a:r>
            <a:rPr lang="ru-RU"/>
            <a:t>промежуточная аттестация</a:t>
          </a:r>
        </a:p>
        <a:p>
          <a:pPr algn="l" rtl="0">
            <a:defRPr sz="1000"/>
          </a:pPr>
          <a:r>
            <a:rPr lang="ru-RU"/>
            <a:t>2 нед.</a:t>
          </a:r>
        </a:p>
        <a:p>
          <a:pPr algn="l" rtl="0">
            <a:defRPr sz="1000"/>
          </a:pPr>
          <a:r>
            <a:rPr lang="ru-RU"/>
            <a:t>каникулы</a:t>
          </a:r>
        </a:p>
        <a:p>
          <a:pPr algn="l" rtl="0">
            <a:defRPr sz="1000"/>
          </a:pPr>
          <a:r>
            <a:rPr lang="ru-RU"/>
            <a:t>11 нед.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7.12. Консультации для обучающихся по очной и очно-заочной формам обучения предусматриваются образовательной организацией из расчета 4 часа на одного обучающегося на каждый учебный год, в том числе в период реализации образовательной программы среднего общего образования для лиц, обучающихся на базе основного общего образования. Формы проведения консультаций (групповые, индивидуальные, письменные, устные) определяются образовательной организацией.</a:t>
          </a:r>
        </a:p>
        <a:p>
          <a:pPr algn="l" rtl="0">
            <a:defRPr sz="1000"/>
          </a:pPr>
          <a:r>
            <a:rPr lang="ru-RU"/>
            <a:t>7.13. В период обучения с юношами проводятся учебные сборы &lt;1&gt;.</a:t>
          </a:r>
        </a:p>
        <a:p>
          <a:pPr algn="l" rtl="0">
            <a:defRPr sz="1000"/>
          </a:pPr>
          <a:r>
            <a:rPr lang="ru-RU"/>
            <a:t>--------------------------------</a:t>
          </a:r>
        </a:p>
        <a:p>
          <a:pPr algn="l" rtl="0">
            <a:defRPr sz="1000"/>
          </a:pPr>
          <a:r>
            <a:rPr lang="ru-RU"/>
            <a:t>&lt;1&gt; Пункт 1 статьи 13 Федерального закона от 28 марта 1998 г. </a:t>
          </a:r>
          <a:r>
            <a:rPr lang="en-US"/>
            <a:t>N 53-</a:t>
          </a:r>
          <a:r>
            <a:rPr lang="ru-RU"/>
            <a:t>ФЗ "О воинской обязанности и военной службе" (Собрание законодательства Российской Федерации, 1998, </a:t>
          </a:r>
          <a:r>
            <a:rPr lang="en-US"/>
            <a:t>N 13, </a:t>
          </a:r>
          <a:r>
            <a:rPr lang="ru-RU"/>
            <a:t>ст. 1475; </a:t>
          </a:r>
          <a:r>
            <a:rPr lang="en-US"/>
            <a:t>N 30, </a:t>
          </a:r>
          <a:r>
            <a:rPr lang="ru-RU"/>
            <a:t>ст. 3613; 2000, </a:t>
          </a:r>
          <a:r>
            <a:rPr lang="en-US"/>
            <a:t>N 33, </a:t>
          </a:r>
          <a:r>
            <a:rPr lang="ru-RU"/>
            <a:t>ст. 3348; </a:t>
          </a:r>
          <a:r>
            <a:rPr lang="en-US"/>
            <a:t>N 46, </a:t>
          </a:r>
          <a:r>
            <a:rPr lang="ru-RU"/>
            <a:t>ст. 4537; 2001, </a:t>
          </a:r>
          <a:r>
            <a:rPr lang="en-US"/>
            <a:t>N 7, </a:t>
          </a:r>
          <a:r>
            <a:rPr lang="ru-RU"/>
            <a:t>ст. 620, ст. 621; </a:t>
          </a:r>
          <a:r>
            <a:rPr lang="en-US"/>
            <a:t>N 30, </a:t>
          </a:r>
          <a:r>
            <a:rPr lang="ru-RU"/>
            <a:t>ст. 3061; 2002, </a:t>
          </a:r>
          <a:r>
            <a:rPr lang="en-US"/>
            <a:t>N 7, </a:t>
          </a:r>
          <a:r>
            <a:rPr lang="ru-RU"/>
            <a:t>ст. 631; </a:t>
          </a:r>
          <a:r>
            <a:rPr lang="en-US"/>
            <a:t>N 21, </a:t>
          </a:r>
          <a:r>
            <a:rPr lang="ru-RU"/>
            <a:t>ст. 1919; </a:t>
          </a:r>
          <a:r>
            <a:rPr lang="en-US"/>
            <a:t>N 26, </a:t>
          </a:r>
          <a:r>
            <a:rPr lang="ru-RU"/>
            <a:t>ст. 2521; </a:t>
          </a:r>
          <a:r>
            <a:rPr lang="en-US"/>
            <a:t>N 30, </a:t>
          </a:r>
          <a:r>
            <a:rPr lang="ru-RU"/>
            <a:t>ст. 3029, ст. 3030, ст. 3033; 2003, </a:t>
          </a:r>
          <a:r>
            <a:rPr lang="en-US"/>
            <a:t>N 1, </a:t>
          </a:r>
          <a:r>
            <a:rPr lang="ru-RU"/>
            <a:t>ст. 1; </a:t>
          </a:r>
          <a:r>
            <a:rPr lang="en-US"/>
            <a:t>N 8, </a:t>
          </a:r>
          <a:r>
            <a:rPr lang="ru-RU"/>
            <a:t>ст. 709; </a:t>
          </a:r>
          <a:r>
            <a:rPr lang="en-US"/>
            <a:t>N 27, </a:t>
          </a:r>
          <a:r>
            <a:rPr lang="ru-RU"/>
            <a:t>ст. 2700; </a:t>
          </a:r>
          <a:r>
            <a:rPr lang="en-US"/>
            <a:t>N 46, </a:t>
          </a:r>
          <a:r>
            <a:rPr lang="ru-RU"/>
            <a:t>ст. 4437; 2004, </a:t>
          </a:r>
          <a:r>
            <a:rPr lang="en-US"/>
            <a:t>N 8, </a:t>
          </a:r>
          <a:r>
            <a:rPr lang="ru-RU"/>
            <a:t>ст. 600; </a:t>
          </a:r>
          <a:r>
            <a:rPr lang="en-US"/>
            <a:t>N 17, </a:t>
          </a:r>
          <a:r>
            <a:rPr lang="ru-RU"/>
            <a:t>ст. 1587; </a:t>
          </a:r>
          <a:r>
            <a:rPr lang="en-US"/>
            <a:t>N 18, </a:t>
          </a:r>
          <a:r>
            <a:rPr lang="ru-RU"/>
            <a:t>ст. 1687; </a:t>
          </a:r>
          <a:r>
            <a:rPr lang="en-US"/>
            <a:t>N 25, </a:t>
          </a:r>
          <a:r>
            <a:rPr lang="ru-RU"/>
            <a:t>ст. 2484; </a:t>
          </a:r>
          <a:r>
            <a:rPr lang="en-US"/>
            <a:t>N 27, </a:t>
          </a:r>
          <a:r>
            <a:rPr lang="ru-RU"/>
            <a:t>ст. 2711; </a:t>
          </a:r>
          <a:r>
            <a:rPr lang="en-US"/>
            <a:t>N 35, </a:t>
          </a:r>
          <a:r>
            <a:rPr lang="ru-RU"/>
            <a:t>ст. 3607; </a:t>
          </a:r>
          <a:r>
            <a:rPr lang="en-US"/>
            <a:t>N 49, </a:t>
          </a:r>
          <a:r>
            <a:rPr lang="ru-RU"/>
            <a:t>ст. 4848; 2005, </a:t>
          </a:r>
          <a:r>
            <a:rPr lang="en-US"/>
            <a:t>N 10, </a:t>
          </a:r>
          <a:r>
            <a:rPr lang="ru-RU"/>
            <a:t>ст. 763; </a:t>
          </a:r>
          <a:r>
            <a:rPr lang="en-US"/>
            <a:t>N 14, </a:t>
          </a:r>
          <a:r>
            <a:rPr lang="ru-RU"/>
            <a:t>ст. 1212; </a:t>
          </a:r>
          <a:r>
            <a:rPr lang="en-US"/>
            <a:t>N 27, </a:t>
          </a:r>
          <a:r>
            <a:rPr lang="ru-RU"/>
            <a:t>ст. 2716; </a:t>
          </a:r>
          <a:r>
            <a:rPr lang="en-US"/>
            <a:t>N 29, </a:t>
          </a:r>
          <a:r>
            <a:rPr lang="ru-RU"/>
            <a:t>ст. 2907; </a:t>
          </a:r>
          <a:r>
            <a:rPr lang="en-US"/>
            <a:t>N 30, </a:t>
          </a:r>
          <a:r>
            <a:rPr lang="ru-RU"/>
            <a:t>ст. 3110, ст. 3111; </a:t>
          </a:r>
          <a:r>
            <a:rPr lang="en-US"/>
            <a:t>N 40, </a:t>
          </a:r>
          <a:r>
            <a:rPr lang="ru-RU"/>
            <a:t>ст. 3987; </a:t>
          </a:r>
          <a:r>
            <a:rPr lang="en-US"/>
            <a:t>N 43, </a:t>
          </a:r>
          <a:r>
            <a:rPr lang="ru-RU"/>
            <a:t>ст. 4349; </a:t>
          </a:r>
          <a:r>
            <a:rPr lang="en-US"/>
            <a:t>N 49, </a:t>
          </a:r>
          <a:r>
            <a:rPr lang="ru-RU"/>
            <a:t>ст. 5127; 2006, </a:t>
          </a:r>
          <a:r>
            <a:rPr lang="en-US"/>
            <a:t>N 1, </a:t>
          </a:r>
          <a:r>
            <a:rPr lang="ru-RU"/>
            <a:t>ст. 10, ст. 22; </a:t>
          </a:r>
          <a:r>
            <a:rPr lang="en-US"/>
            <a:t>N 11, </a:t>
          </a:r>
          <a:r>
            <a:rPr lang="ru-RU"/>
            <a:t>ст. 1148; </a:t>
          </a:r>
          <a:r>
            <a:rPr lang="en-US"/>
            <a:t>N 19, </a:t>
          </a:r>
          <a:r>
            <a:rPr lang="ru-RU"/>
            <a:t>ст. 2062; </a:t>
          </a:r>
          <a:r>
            <a:rPr lang="en-US"/>
            <a:t>N 28, </a:t>
          </a:r>
          <a:r>
            <a:rPr lang="ru-RU"/>
            <a:t>ст. 2974, </a:t>
          </a:r>
          <a:r>
            <a:rPr lang="en-US"/>
            <a:t>N 29, </a:t>
          </a:r>
          <a:r>
            <a:rPr lang="ru-RU"/>
            <a:t>ст. 3121, ст. 3122, ст. 3123; </a:t>
          </a:r>
          <a:r>
            <a:rPr lang="en-US"/>
            <a:t>N 41, </a:t>
          </a:r>
          <a:r>
            <a:rPr lang="ru-RU"/>
            <a:t>ст. 4206; </a:t>
          </a:r>
          <a:r>
            <a:rPr lang="en-US"/>
            <a:t>N 44, </a:t>
          </a:r>
          <a:r>
            <a:rPr lang="ru-RU"/>
            <a:t>ст. 4534; </a:t>
          </a:r>
          <a:r>
            <a:rPr lang="en-US"/>
            <a:t>N 50, </a:t>
          </a:r>
          <a:r>
            <a:rPr lang="ru-RU"/>
            <a:t>ст. 5281; 2007, </a:t>
          </a:r>
          <a:r>
            <a:rPr lang="en-US"/>
            <a:t>N 2, </a:t>
          </a:r>
          <a:r>
            <a:rPr lang="ru-RU"/>
            <a:t>ст. 362; </a:t>
          </a:r>
          <a:r>
            <a:rPr lang="en-US"/>
            <a:t>N 16, </a:t>
          </a:r>
          <a:r>
            <a:rPr lang="ru-RU"/>
            <a:t>ст. 1830; </a:t>
          </a:r>
          <a:r>
            <a:rPr lang="en-US"/>
            <a:t>N 31, </a:t>
          </a:r>
          <a:r>
            <a:rPr lang="ru-RU"/>
            <a:t>ст. 4011; </a:t>
          </a:r>
          <a:r>
            <a:rPr lang="en-US"/>
            <a:t>N 45, </a:t>
          </a:r>
          <a:r>
            <a:rPr lang="ru-RU"/>
            <a:t>ст. 5418; </a:t>
          </a:r>
          <a:r>
            <a:rPr lang="en-US"/>
            <a:t>N 49, </a:t>
          </a:r>
          <a:r>
            <a:rPr lang="ru-RU"/>
            <a:t>ст. 6070, ст. 6074; </a:t>
          </a:r>
          <a:r>
            <a:rPr lang="en-US"/>
            <a:t>N 50, </a:t>
          </a:r>
          <a:r>
            <a:rPr lang="ru-RU"/>
            <a:t>ст. 6241; 2008, </a:t>
          </a:r>
          <a:r>
            <a:rPr lang="en-US"/>
            <a:t>N 30, </a:t>
          </a:r>
          <a:r>
            <a:rPr lang="ru-RU"/>
            <a:t>ст. 3616; </a:t>
          </a:r>
          <a:r>
            <a:rPr lang="en-US"/>
            <a:t>N 49, </a:t>
          </a:r>
          <a:r>
            <a:rPr lang="ru-RU"/>
            <a:t>ст. 5746; </a:t>
          </a:r>
          <a:r>
            <a:rPr lang="en-US"/>
            <a:t>N 52, </a:t>
          </a:r>
          <a:r>
            <a:rPr lang="ru-RU"/>
            <a:t>ст. 6235; 2009, </a:t>
          </a:r>
          <a:r>
            <a:rPr lang="en-US"/>
            <a:t>N 7, </a:t>
          </a:r>
          <a:r>
            <a:rPr lang="ru-RU"/>
            <a:t>ст. 769; </a:t>
          </a:r>
          <a:r>
            <a:rPr lang="en-US"/>
            <a:t>N 18, </a:t>
          </a:r>
          <a:r>
            <a:rPr lang="ru-RU"/>
            <a:t>ст. 2149; </a:t>
          </a:r>
          <a:r>
            <a:rPr lang="en-US"/>
            <a:t>N 23, </a:t>
          </a:r>
          <a:r>
            <a:rPr lang="ru-RU"/>
            <a:t>ст. 2765; </a:t>
          </a:r>
          <a:r>
            <a:rPr lang="en-US"/>
            <a:t>N 26, </a:t>
          </a:r>
          <a:r>
            <a:rPr lang="ru-RU"/>
            <a:t>ст. 3124; </a:t>
          </a:r>
          <a:r>
            <a:rPr lang="en-US"/>
            <a:t>N 48, </a:t>
          </a:r>
          <a:r>
            <a:rPr lang="ru-RU"/>
            <a:t>ст. 5735, ст. 5736; </a:t>
          </a:r>
          <a:r>
            <a:rPr lang="en-US"/>
            <a:t>N 51, </a:t>
          </a:r>
          <a:r>
            <a:rPr lang="ru-RU"/>
            <a:t>ст. 6149; </a:t>
          </a:r>
          <a:r>
            <a:rPr lang="en-US"/>
            <a:t>N 52, </a:t>
          </a:r>
          <a:r>
            <a:rPr lang="ru-RU"/>
            <a:t>ст. 6404; 2010, </a:t>
          </a:r>
          <a:r>
            <a:rPr lang="en-US"/>
            <a:t>N 11, </a:t>
          </a:r>
          <a:r>
            <a:rPr lang="ru-RU"/>
            <a:t>ст. 1167, ст. 1176, ст. 1177; </a:t>
          </a:r>
          <a:r>
            <a:rPr lang="en-US"/>
            <a:t>N 31, </a:t>
          </a:r>
          <a:r>
            <a:rPr lang="ru-RU"/>
            <a:t>ст. 4192; </a:t>
          </a:r>
          <a:r>
            <a:rPr lang="en-US"/>
            <a:t>N 49, </a:t>
          </a:r>
          <a:r>
            <a:rPr lang="ru-RU"/>
            <a:t>ст. 6415; 2011, </a:t>
          </a:r>
          <a:r>
            <a:rPr lang="en-US"/>
            <a:t>N 1, </a:t>
          </a:r>
          <a:r>
            <a:rPr lang="ru-RU"/>
            <a:t>ст. 16; </a:t>
          </a:r>
          <a:r>
            <a:rPr lang="en-US"/>
            <a:t>N 27, </a:t>
          </a:r>
          <a:r>
            <a:rPr lang="ru-RU"/>
            <a:t>ст. 3878; </a:t>
          </a:r>
          <a:r>
            <a:rPr lang="en-US"/>
            <a:t>N 30, </a:t>
          </a:r>
          <a:r>
            <a:rPr lang="ru-RU"/>
            <a:t>ст. 4589; </a:t>
          </a:r>
          <a:r>
            <a:rPr lang="en-US"/>
            <a:t>N 48, </a:t>
          </a:r>
          <a:r>
            <a:rPr lang="ru-RU"/>
            <a:t>ст. 6730; </a:t>
          </a:r>
          <a:r>
            <a:rPr lang="en-US"/>
            <a:t>N 49, </a:t>
          </a:r>
          <a:r>
            <a:rPr lang="ru-RU"/>
            <a:t>ст. 7021, ст. 7053, ст. 7054; </a:t>
          </a:r>
          <a:r>
            <a:rPr lang="en-US"/>
            <a:t>N 50, </a:t>
          </a:r>
          <a:r>
            <a:rPr lang="ru-RU"/>
            <a:t>ст. 7366; 2012, </a:t>
          </a:r>
          <a:r>
            <a:rPr lang="en-US"/>
            <a:t>N 50, </a:t>
          </a:r>
          <a:r>
            <a:rPr lang="ru-RU"/>
            <a:t>ст. 6954; </a:t>
          </a:r>
          <a:r>
            <a:rPr lang="en-US"/>
            <a:t>N 53, </a:t>
          </a:r>
          <a:r>
            <a:rPr lang="ru-RU"/>
            <a:t>ст. 7613; 2013, </a:t>
          </a:r>
          <a:r>
            <a:rPr lang="en-US"/>
            <a:t>N 9, </a:t>
          </a:r>
          <a:r>
            <a:rPr lang="ru-RU"/>
            <a:t>ст. 870; </a:t>
          </a:r>
          <a:r>
            <a:rPr lang="en-US"/>
            <a:t>N 19, </a:t>
          </a:r>
          <a:r>
            <a:rPr lang="ru-RU"/>
            <a:t>ст. 2329; ст. 2331; </a:t>
          </a:r>
          <a:r>
            <a:rPr lang="en-US"/>
            <a:t>N 23, </a:t>
          </a:r>
          <a:r>
            <a:rPr lang="ru-RU"/>
            <a:t>ст. 2869; </a:t>
          </a:r>
          <a:r>
            <a:rPr lang="en-US"/>
            <a:t>N 27, </a:t>
          </a:r>
          <a:r>
            <a:rPr lang="ru-RU"/>
            <a:t>ст. 3462, ст. 3477; </a:t>
          </a:r>
          <a:r>
            <a:rPr lang="en-US"/>
            <a:t>N 48, </a:t>
          </a:r>
          <a:r>
            <a:rPr lang="ru-RU"/>
            <a:t>ст. 6165).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7.14. Практика является обязательным разделом ППССЗ. Она представляет собой вид учебной деятельности, направленной на формирование, закрепление, развитие практических навыков и компетенции в процессе выполнения определенных видов работ, связанных с будущей профессиональной деятельностью. При реализации ППССЗ предусматриваются следующие виды практик: учебная и производственная.</a:t>
          </a:r>
        </a:p>
        <a:p>
          <a:pPr algn="l" rtl="0">
            <a:defRPr sz="1000"/>
          </a:pPr>
          <a:r>
            <a:rPr lang="ru-RU"/>
            <a:t>Производственная практика состоит из двух этапов: практики по профилю специальности и преддипломной практики.</a:t>
          </a:r>
        </a:p>
        <a:p>
          <a:pPr algn="l" rtl="0">
            <a:defRPr sz="1000"/>
          </a:pPr>
          <a:r>
            <a:rPr lang="ru-RU"/>
            <a:t>Учебная практика и производственная практика (по профилю специальности) проводятся образовательной организацией при освоении обучающимися профессиональных компетенций в рамках профессиональных модулей и могут реализовываться как концентрированно в несколько периодов, так и рассредоточенно, чередуясь с теоретическими занятиями в рамках профессиональных модулей.</a:t>
          </a:r>
        </a:p>
        <a:p>
          <a:pPr algn="l" rtl="0">
            <a:defRPr sz="1000"/>
          </a:pPr>
          <a:r>
            <a:rPr lang="ru-RU"/>
            <a:t>Цели и задачи, программы и формы отчетности определяются образовательной организацией по каждому виду практики.</a:t>
          </a:r>
        </a:p>
        <a:p>
          <a:pPr algn="l" rtl="0">
            <a:defRPr sz="1000"/>
          </a:pPr>
          <a:r>
            <a:rPr lang="ru-RU"/>
            <a:t>Производственная практика должна проводиться в организациях, направление деятельности которых соответствует профилю подготовки обучающихся.</a:t>
          </a:r>
        </a:p>
        <a:p>
          <a:pPr algn="l" rtl="0">
            <a:defRPr sz="1000"/>
          </a:pPr>
          <a:r>
            <a:rPr lang="ru-RU"/>
            <a:t>Аттестация по итогам производственной практики проводится с учетом (или на основании) результатов, подтвержденных документами соответствующих организаций.</a:t>
          </a:r>
        </a:p>
        <a:p>
          <a:pPr algn="l" rtl="0">
            <a:defRPr sz="1000"/>
          </a:pPr>
          <a:r>
            <a:rPr lang="ru-RU"/>
            <a:t>7.15. Реализация ППССЗ по специальности должна обеспечиваться педагогическими кадрами, имеющими высшее образование, соответствующее профилю преподаваемой дисциплины (модуля). Опыт деятельности в организациях соответствующей профессиональной сферы является обязательным для преподавателей, отвечающих за освоение обучающимся профессионального учебного цикла. Преподаватели получают дополнительное профессиональное образование по программам повышения квалификации, в том числе в форме стажировки в профильных организациях не реже 1 раза в 3 года.</a:t>
          </a:r>
        </a:p>
        <a:p>
          <a:pPr algn="l" rtl="0">
            <a:defRPr sz="1000"/>
          </a:pPr>
          <a:r>
            <a:rPr lang="ru-RU"/>
            <a:t>7.16. ППССЗ должна обеспечиваться учебно-методической документацией по всем дисциплинам, междисциплинарным курсам и профессиональным модулям ППССЗ.</a:t>
          </a:r>
        </a:p>
        <a:p>
          <a:pPr algn="l" rtl="0">
            <a:defRPr sz="1000"/>
          </a:pPr>
          <a:r>
            <a:rPr lang="ru-RU"/>
            <a:t>Внеаудиторная работа должна сопровождаться методическим обеспечением и обоснованием расчета времени, затрачиваемого на ее выполнение.</a:t>
          </a:r>
        </a:p>
        <a:p>
          <a:pPr algn="l" rtl="0">
            <a:defRPr sz="1000"/>
          </a:pPr>
          <a:r>
            <a:rPr lang="ru-RU"/>
            <a:t>Реализация ППССЗ должна обеспечиваться доступом каждого обучающегося к базам данных и библиотечным фондам, формируемым по полному перечню дисциплин (модулей) ППССЗ. Во время самостоятельной подготовки обучающиеся должны быть обеспечены доступом к сети Интернет.</a:t>
          </a:r>
        </a:p>
        <a:p>
          <a:pPr algn="l" rtl="0">
            <a:defRPr sz="1000"/>
          </a:pPr>
          <a:r>
            <a:rPr lang="ru-RU"/>
            <a:t>Каждый обучающийся должен быть обеспечен не менее чем одним учебным печатным и (или) электронным изданием по каждой дисциплине профессионального учебного цикла и одним учебно-методическим печатным и (или) электронным изданием по каждому междисциплинарному курсу (включая электронные базы периодических изданий).</a:t>
          </a:r>
        </a:p>
        <a:p>
          <a:pPr algn="l" rtl="0">
            <a:defRPr sz="1000"/>
          </a:pPr>
          <a:r>
            <a:rPr lang="ru-RU"/>
            <a:t>Библиотечный фонд должен быть укомплектован печатными и (или) электронными изданиями основной и дополнительной учебной литературы по дисциплинам всех учебных циклов, изданными за последние 5 лет.</a:t>
          </a:r>
        </a:p>
        <a:p>
          <a:pPr algn="l" rtl="0">
            <a:defRPr sz="1000"/>
          </a:pPr>
          <a:r>
            <a:rPr lang="ru-RU"/>
            <a:t>Библиотечный фонд помимо учебной литературы должен включать официальные, справочно-библиографические и периодические издания в расчете 1 - 2 экземпляра на каждых 100 обучающихся.</a:t>
          </a:r>
        </a:p>
        <a:p>
          <a:pPr algn="l" rtl="0">
            <a:defRPr sz="1000"/>
          </a:pPr>
          <a:r>
            <a:rPr lang="ru-RU"/>
            <a:t>Каждому обучающемуся должен быть обеспечен доступ к комплектам библиотечного фонда, состоящим не менее чем из 3 наименований российских журналов.</a:t>
          </a:r>
        </a:p>
        <a:p>
          <a:pPr algn="l" rtl="0">
            <a:defRPr sz="1000"/>
          </a:pPr>
          <a:r>
            <a:rPr lang="ru-RU"/>
            <a:t>Образовательная организация должна предоставить обучающимся возможность оперативного обмена информацией с российскими образовательными организациями, иными организациями и доступ к современным профессиональным базам данных и информационным ресурсам сети Интернет.</a:t>
          </a:r>
        </a:p>
        <a:p>
          <a:pPr algn="l" rtl="0">
            <a:defRPr sz="1000"/>
          </a:pPr>
          <a:r>
            <a:rPr lang="ru-RU"/>
            <a:t>7.17. Прием на обучение по ППССЗ за счет бюджетных ассигнований федерального бюджета, бюджетов субъектов Российской Федерации и местных бюджетов является общедоступным, если иное не предусмотрено частью 4 статьи 68 Федерального закона от 29 декабря 2012 г. </a:t>
          </a:r>
          <a:r>
            <a:rPr lang="en-US"/>
            <a:t>N 273-</a:t>
          </a:r>
          <a:r>
            <a:rPr lang="ru-RU"/>
            <a:t>ФЗ "Об образовании в Российской Федерации" &lt;1&gt;. Финансирование реализации ППССЗ должно осуществляться в объеме не ниже установленных государственных нормативных затрат на оказание государственной услуги в сфере образования для данного уровня.</a:t>
          </a:r>
        </a:p>
        <a:p>
          <a:pPr algn="l" rtl="0">
            <a:defRPr sz="1000"/>
          </a:pPr>
          <a:r>
            <a:rPr lang="ru-RU"/>
            <a:t>--------------------------------</a:t>
          </a:r>
        </a:p>
        <a:p>
          <a:pPr algn="l" rtl="0">
            <a:defRPr sz="1000"/>
          </a:pPr>
          <a:r>
            <a:rPr lang="ru-RU"/>
            <a:t>&lt;1&gt; Собрание законодательства Российской Федерации, 2012, </a:t>
          </a:r>
          <a:r>
            <a:rPr lang="en-US"/>
            <a:t>N 53, </a:t>
          </a:r>
          <a:r>
            <a:rPr lang="ru-RU"/>
            <a:t>ст. 7598; 2013, </a:t>
          </a:r>
          <a:r>
            <a:rPr lang="en-US"/>
            <a:t>N 19, </a:t>
          </a:r>
          <a:r>
            <a:rPr lang="ru-RU"/>
            <a:t>ст. 2326; </a:t>
          </a:r>
          <a:r>
            <a:rPr lang="en-US"/>
            <a:t>N 23, </a:t>
          </a:r>
          <a:r>
            <a:rPr lang="ru-RU"/>
            <a:t>ст. 2878; </a:t>
          </a:r>
          <a:r>
            <a:rPr lang="en-US"/>
            <a:t>N 27, </a:t>
          </a:r>
          <a:r>
            <a:rPr lang="ru-RU"/>
            <a:t>ст. 3462; </a:t>
          </a:r>
          <a:r>
            <a:rPr lang="en-US"/>
            <a:t>N 30, </a:t>
          </a:r>
          <a:r>
            <a:rPr lang="ru-RU"/>
            <a:t>ст. 4036; </a:t>
          </a:r>
          <a:r>
            <a:rPr lang="en-US"/>
            <a:t>N 48, </a:t>
          </a:r>
          <a:r>
            <a:rPr lang="ru-RU"/>
            <a:t>ст. 6165; 2014, </a:t>
          </a:r>
          <a:r>
            <a:rPr lang="en-US"/>
            <a:t>N 6, </a:t>
          </a:r>
          <a:r>
            <a:rPr lang="ru-RU"/>
            <a:t>ст. 562, ст. 566; </a:t>
          </a:r>
          <a:r>
            <a:rPr lang="en-US"/>
            <a:t>N 19, </a:t>
          </a:r>
          <a:r>
            <a:rPr lang="ru-RU"/>
            <a:t>ст. 2289; </a:t>
          </a:r>
          <a:r>
            <a:rPr lang="en-US"/>
            <a:t>N 22, </a:t>
          </a:r>
          <a:r>
            <a:rPr lang="ru-RU"/>
            <a:t>ст. 2769; </a:t>
          </a:r>
          <a:r>
            <a:rPr lang="en-US"/>
            <a:t>N 23, </a:t>
          </a:r>
          <a:r>
            <a:rPr lang="ru-RU"/>
            <a:t>ст. 2933; </a:t>
          </a:r>
          <a:r>
            <a:rPr lang="en-US"/>
            <a:t>N 26, </a:t>
          </a:r>
          <a:r>
            <a:rPr lang="ru-RU"/>
            <a:t>ст. 3388; </a:t>
          </a:r>
          <a:r>
            <a:rPr lang="en-US"/>
            <a:t>N 30, </a:t>
          </a:r>
          <a:r>
            <a:rPr lang="ru-RU"/>
            <a:t>ст. 4263.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7.18. Образовательная организация, реализующая ППССЗ, должна располагать материально-технической базой, обеспечивающей проведение всех видов лабораторных работ и практических занятий, дисциплинарной, междисциплинарной и модульной подготовки, учебной практики, предусмотренных учебным планом образовательной организации. Материально-техническая база должна соответствовать действующим санитарным и противопожарным нормам.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Перечень кабинетов, лабораторий, мастерских</a:t>
          </a:r>
        </a:p>
        <a:p>
          <a:pPr algn="l" rtl="0">
            <a:defRPr sz="1000"/>
          </a:pPr>
          <a:r>
            <a:rPr lang="ru-RU"/>
            <a:t>и других помещений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Кабинеты:</a:t>
          </a:r>
        </a:p>
        <a:p>
          <a:pPr algn="l" rtl="0">
            <a:defRPr sz="1000"/>
          </a:pPr>
          <a:r>
            <a:rPr lang="ru-RU"/>
            <a:t>гуманитарных и социально-экономических дисциплин;</a:t>
          </a:r>
        </a:p>
        <a:p>
          <a:pPr algn="l" rtl="0">
            <a:defRPr sz="1000"/>
          </a:pPr>
          <a:r>
            <a:rPr lang="ru-RU"/>
            <a:t>педагогики и психологии;</a:t>
          </a:r>
        </a:p>
        <a:p>
          <a:pPr algn="l" rtl="0">
            <a:defRPr sz="1000"/>
          </a:pPr>
          <a:r>
            <a:rPr lang="ru-RU"/>
            <a:t>анатомии и физиологии человека;</a:t>
          </a:r>
        </a:p>
        <a:p>
          <a:pPr algn="l" rtl="0">
            <a:defRPr sz="1000"/>
          </a:pPr>
          <a:r>
            <a:rPr lang="ru-RU"/>
            <a:t>иностранного языка;</a:t>
          </a:r>
        </a:p>
        <a:p>
          <a:pPr algn="l" rtl="0">
            <a:defRPr sz="1000"/>
          </a:pPr>
          <a:r>
            <a:rPr lang="ru-RU"/>
            <a:t>безопасности жизнедеятельности;</a:t>
          </a:r>
        </a:p>
        <a:p>
          <a:pPr algn="l" rtl="0">
            <a:defRPr sz="1000"/>
          </a:pPr>
          <a:r>
            <a:rPr lang="ru-RU"/>
            <a:t>теории и истории физической культуры;</a:t>
          </a:r>
        </a:p>
        <a:p>
          <a:pPr algn="l" rtl="0">
            <a:defRPr sz="1000"/>
          </a:pPr>
          <a:r>
            <a:rPr lang="ru-RU"/>
            <a:t>теории и методики избранного вида спорта;</a:t>
          </a:r>
        </a:p>
        <a:p>
          <a:pPr algn="l" rtl="0">
            <a:defRPr sz="1000"/>
          </a:pPr>
          <a:r>
            <a:rPr lang="ru-RU"/>
            <a:t>методического обеспечения организации физкультурно-спортивной деятельности;</a:t>
          </a:r>
        </a:p>
        <a:p>
          <a:pPr algn="l" rtl="0">
            <a:defRPr sz="1000"/>
          </a:pPr>
          <a:r>
            <a:rPr lang="ru-RU"/>
            <a:t>лечебной физической культуры и массажа.</a:t>
          </a:r>
        </a:p>
        <a:p>
          <a:pPr algn="l" rtl="0">
            <a:defRPr sz="1000"/>
          </a:pPr>
          <a:r>
            <a:rPr lang="ru-RU"/>
            <a:t>Лаборатории:</a:t>
          </a:r>
        </a:p>
        <a:p>
          <a:pPr algn="l" rtl="0">
            <a:defRPr sz="1000"/>
          </a:pPr>
          <a:r>
            <a:rPr lang="ru-RU"/>
            <a:t>информатики и информационно-коммуникационных технологий;</a:t>
          </a:r>
        </a:p>
        <a:p>
          <a:pPr algn="l" rtl="0">
            <a:defRPr sz="1000"/>
          </a:pPr>
          <a:r>
            <a:rPr lang="ru-RU"/>
            <a:t>физической и функциональной диагностики.</a:t>
          </a:r>
        </a:p>
        <a:p>
          <a:pPr algn="l" rtl="0">
            <a:defRPr sz="1000"/>
          </a:pPr>
          <a:r>
            <a:rPr lang="ru-RU"/>
            <a:t>Спортивный комплекс:</a:t>
          </a:r>
        </a:p>
        <a:p>
          <a:pPr algn="l" rtl="0">
            <a:defRPr sz="1000"/>
          </a:pPr>
          <a:r>
            <a:rPr lang="ru-RU"/>
            <a:t>универсальный спортивный зал;</a:t>
          </a:r>
        </a:p>
        <a:p>
          <a:pPr algn="l" rtl="0">
            <a:defRPr sz="1000"/>
          </a:pPr>
          <a:r>
            <a:rPr lang="ru-RU"/>
            <a:t>зал ритмики и фитнеса;</a:t>
          </a:r>
        </a:p>
        <a:p>
          <a:pPr algn="l" rtl="0">
            <a:defRPr sz="1000"/>
          </a:pPr>
          <a:r>
            <a:rPr lang="ru-RU"/>
            <a:t>тренажерный зал;</a:t>
          </a:r>
        </a:p>
        <a:p>
          <a:pPr algn="l" rtl="0">
            <a:defRPr sz="1000"/>
          </a:pPr>
          <a:r>
            <a:rPr lang="ru-RU"/>
            <a:t>спортивный зал;</a:t>
          </a:r>
        </a:p>
        <a:p>
          <a:pPr algn="l" rtl="0">
            <a:defRPr sz="1000"/>
          </a:pPr>
          <a:r>
            <a:rPr lang="ru-RU"/>
            <a:t>открытый стадион широкого профиля с элементами полосы препятствий;</a:t>
          </a:r>
        </a:p>
        <a:p>
          <a:pPr algn="l" rtl="0">
            <a:defRPr sz="1000"/>
          </a:pPr>
          <a:r>
            <a:rPr lang="ru-RU"/>
            <a:t>стрелковый тир (в любой модификации, включая электронный) или место для стрельбы.</a:t>
          </a:r>
        </a:p>
        <a:p>
          <a:pPr algn="l" rtl="0">
            <a:defRPr sz="1000"/>
          </a:pPr>
          <a:r>
            <a:rPr lang="ru-RU"/>
            <a:t>Залы:</a:t>
          </a:r>
        </a:p>
        <a:p>
          <a:pPr algn="l" rtl="0">
            <a:defRPr sz="1000"/>
          </a:pPr>
          <a:r>
            <a:rPr lang="ru-RU"/>
            <a:t>библиотека, читальный зал с выходом в сеть Интернет;</a:t>
          </a:r>
        </a:p>
        <a:p>
          <a:pPr algn="l" rtl="0">
            <a:defRPr sz="1000"/>
          </a:pPr>
          <a:r>
            <a:rPr lang="ru-RU"/>
            <a:t>актовый зал.</a:t>
          </a:r>
        </a:p>
        <a:p>
          <a:pPr algn="l" rtl="0">
            <a:defRPr sz="1000"/>
          </a:pPr>
          <a:r>
            <a:rPr lang="ru-RU"/>
            <a:t>Реализация ППССЗ должна обеспечивать:</a:t>
          </a:r>
        </a:p>
        <a:p>
          <a:pPr algn="l" rtl="0">
            <a:defRPr sz="1000"/>
          </a:pPr>
          <a:r>
            <a:rPr lang="ru-RU"/>
            <a:t>выполнение обучающимся практических занятий, включая как обязательный компонент практические задания с использованием персональных компьютеров;</a:t>
          </a:r>
        </a:p>
        <a:p>
          <a:pPr algn="l" rtl="0">
            <a:defRPr sz="1000"/>
          </a:pPr>
          <a:r>
            <a:rPr lang="ru-RU"/>
            <a:t>освоение обучающимся профессиональных модулей в условиях созданной соответствующей образовательной среды в образовательной организацией или в организациях в зависимости от вида деятельности.</a:t>
          </a:r>
        </a:p>
        <a:p>
          <a:pPr algn="l" rtl="0">
            <a:defRPr sz="1000"/>
          </a:pPr>
          <a:r>
            <a:rPr lang="ru-RU"/>
            <a:t>При использовании электронных изданий образовательная организация должна обеспечить каждого обучающегося рабочим местом в компьютерном классе в соответствии с объемом изучаемых дисциплин.</a:t>
          </a:r>
        </a:p>
        <a:p>
          <a:pPr algn="l" rtl="0">
            <a:defRPr sz="1000"/>
          </a:pPr>
          <a:r>
            <a:rPr lang="ru-RU"/>
            <a:t>Образовательная организация должна быть обеспечена необходимым комплектом лицензионного программного обеспечения.</a:t>
          </a:r>
        </a:p>
        <a:p>
          <a:pPr algn="l" rtl="0">
            <a:defRPr sz="1000"/>
          </a:pPr>
          <a:r>
            <a:rPr lang="ru-RU"/>
            <a:t>7.19. Реализация ППССЗ осуществляется образовательной организацией на государственном языке Российской Федерации.</a:t>
          </a:r>
        </a:p>
        <a:p>
          <a:pPr algn="l" rtl="0">
            <a:defRPr sz="1000"/>
          </a:pPr>
          <a:r>
            <a:rPr lang="ru-RU"/>
            <a:t>Реализация ППССЗ образовательной организацией, расположенной на территории республики Российской Федерации, может осуществляться на государственном языке республики Российской Федерации в соответствии с законодательством республик Российской Федерации. Реализация ППССЗ образовательной организацией на государственном языке республики Российской Федерации не должна осуществляться в ущерб государственному языку Российской Федерации.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en-US"/>
            <a:t>VIII. </a:t>
          </a:r>
          <a:r>
            <a:rPr lang="ru-RU"/>
            <a:t>ОЦЕНКА КАЧЕСТВА ОСВОЕНИЯ ПРОГРАММЫ ПОДГОТОВКИ</a:t>
          </a:r>
        </a:p>
        <a:p>
          <a:pPr algn="l" rtl="0">
            <a:defRPr sz="1000"/>
          </a:pPr>
          <a:r>
            <a:rPr lang="ru-RU"/>
            <a:t>СПЕЦИАЛИСТОВ СРЕДНЕГО ЗВЕНА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8.1. Оценка качества освоения ППССЗ должна включать текущий контроль успеваемости, промежуточную и государственную итоговую аттестации обучающихся.</a:t>
          </a:r>
        </a:p>
        <a:p>
          <a:pPr algn="l" rtl="0">
            <a:defRPr sz="1000"/>
          </a:pPr>
          <a:r>
            <a:rPr lang="ru-RU"/>
            <a:t>8.2. Конкретные формы и процедуры текущего контроля успеваемости, промежуточной аттестации по каждой дисциплине и профессиональному модулю разрабатываются образовательной организацией самостоятельно и доводятся до сведения обучающихся в течение первых двух месяцев от начала обучения.</a:t>
          </a:r>
        </a:p>
        <a:p>
          <a:pPr algn="l" rtl="0">
            <a:defRPr sz="1000"/>
          </a:pPr>
          <a:r>
            <a:rPr lang="ru-RU"/>
            <a:t>8.3. Для аттестации обучающихся на соответствие их персональных достижений поэтапным требованиям соответствующей ППССЗ (текущий контроль успеваемости и промежуточная аттестация) создаются фонды оценочных средств, позволяющие оценить умения, знания, практический опыт и освоенные компетенции.</a:t>
          </a:r>
        </a:p>
        <a:p>
          <a:pPr algn="l" rtl="0">
            <a:defRPr sz="1000"/>
          </a:pPr>
          <a:r>
            <a:rPr lang="ru-RU"/>
            <a:t>Фонды оценочных средств для промежуточной аттестации по дисциплинам и междисциплинарным курсам в составе профессиональных модулей разрабатываются и утверждаются образовательной организацией самостоятельно, а для промежуточной аттестации по профессиональным модулям и для государственной итоговой аттестации - разрабатываются и утверждаются образовательной организацией после предварительного положительного заключения работодателей.</a:t>
          </a:r>
        </a:p>
        <a:p>
          <a:pPr algn="l" rtl="0">
            <a:defRPr sz="1000"/>
          </a:pPr>
          <a:r>
            <a:rPr lang="ru-RU"/>
            <a:t>Для промежуточной аттестации обучающихся по дисциплинам (междисциплинарным курсам) кроме преподавателей конкретной дисциплины (междисциплинарного курса) в качестве внешних экспертов должны активно привлекаться преподаватели смежных дисциплин (курсов). Для максимального приближения программ промежуточной аттестации обучающихся по профессиональным модулям к условиям их будущей профессиональной деятельности образовательной организацией в качестве внештатных экспертов должны активно привлекаться работодатели.</a:t>
          </a:r>
        </a:p>
        <a:p>
          <a:pPr algn="l" rtl="0">
            <a:defRPr sz="1000"/>
          </a:pPr>
          <a:r>
            <a:rPr lang="ru-RU"/>
            <a:t>8.4. Оценка качества подготовки обучающихся и выпускников осуществляется в двух основных направлениях:</a:t>
          </a:r>
        </a:p>
        <a:p>
          <a:pPr algn="l" rtl="0">
            <a:defRPr sz="1000"/>
          </a:pPr>
          <a:r>
            <a:rPr lang="ru-RU"/>
            <a:t>оценка уровня освоения дисциплин;</a:t>
          </a:r>
        </a:p>
        <a:p>
          <a:pPr algn="l" rtl="0">
            <a:defRPr sz="1000"/>
          </a:pPr>
          <a:r>
            <a:rPr lang="ru-RU"/>
            <a:t>оценка компетенций обучающихся.</a:t>
          </a:r>
        </a:p>
        <a:p>
          <a:pPr algn="l" rtl="0">
            <a:defRPr sz="1000"/>
          </a:pPr>
          <a:r>
            <a:rPr lang="ru-RU"/>
            <a:t>Для юношей предусматривается оценка результатов освоения основ военной службы.</a:t>
          </a:r>
        </a:p>
        <a:p>
          <a:pPr algn="l" rtl="0">
            <a:defRPr sz="1000"/>
          </a:pPr>
          <a:r>
            <a:rPr lang="ru-RU"/>
            <a:t>8.5. К государственной итоговой аттестации допускается обучающийся, не имеющий академической задолженности и в полном объеме выполнивший учебный план или индивидуальный учебный план, если иное не установлено порядком проведения государственной итоговой аттестации по соответствующим образовательным программам &lt;1&gt;.</a:t>
          </a:r>
        </a:p>
        <a:p>
          <a:pPr algn="l" rtl="0">
            <a:defRPr sz="1000"/>
          </a:pPr>
          <a:r>
            <a:rPr lang="ru-RU"/>
            <a:t>--------------------------------</a:t>
          </a:r>
        </a:p>
        <a:p>
          <a:pPr algn="l" rtl="0">
            <a:defRPr sz="1000"/>
          </a:pPr>
          <a:r>
            <a:rPr lang="ru-RU"/>
            <a:t>&lt;1&gt; Часть 6 статьи 59 Федерального закона от 29 декабря 2012 г. </a:t>
          </a:r>
          <a:r>
            <a:rPr lang="en-US"/>
            <a:t>N 273-</a:t>
          </a:r>
          <a:r>
            <a:rPr lang="ru-RU"/>
            <a:t>ФЗ "Об образовании в Российской Федерации" (Собрание законодательства Российской Федерации, 2012, </a:t>
          </a:r>
          <a:r>
            <a:rPr lang="en-US"/>
            <a:t>N 53, </a:t>
          </a:r>
          <a:r>
            <a:rPr lang="ru-RU"/>
            <a:t>ст. 7598; 2013, </a:t>
          </a:r>
          <a:r>
            <a:rPr lang="en-US"/>
            <a:t>N 19. </a:t>
          </a:r>
          <a:r>
            <a:rPr lang="ru-RU"/>
            <a:t>ст. 2326; </a:t>
          </a:r>
          <a:r>
            <a:rPr lang="en-US"/>
            <a:t>N 23, </a:t>
          </a:r>
          <a:r>
            <a:rPr lang="ru-RU"/>
            <a:t>ст. 2878; </a:t>
          </a:r>
          <a:r>
            <a:rPr lang="en-US"/>
            <a:t>N 27, </a:t>
          </a:r>
          <a:r>
            <a:rPr lang="ru-RU"/>
            <a:t>ст. 3462; </a:t>
          </a:r>
          <a:r>
            <a:rPr lang="en-US"/>
            <a:t>N 30, </a:t>
          </a:r>
          <a:r>
            <a:rPr lang="ru-RU"/>
            <a:t>ст. 4036; </a:t>
          </a:r>
          <a:r>
            <a:rPr lang="en-US"/>
            <a:t>N 48, </a:t>
          </a:r>
          <a:r>
            <a:rPr lang="ru-RU"/>
            <a:t>ст. 6165; 2014, </a:t>
          </a:r>
          <a:r>
            <a:rPr lang="en-US"/>
            <a:t>N 6, </a:t>
          </a:r>
          <a:r>
            <a:rPr lang="ru-RU"/>
            <a:t>ст. 562, ст. 566; </a:t>
          </a:r>
          <a:r>
            <a:rPr lang="en-US"/>
            <a:t>N 19, </a:t>
          </a:r>
          <a:r>
            <a:rPr lang="ru-RU"/>
            <a:t>ст. 2289; </a:t>
          </a:r>
          <a:r>
            <a:rPr lang="en-US"/>
            <a:t>N 22, </a:t>
          </a:r>
          <a:r>
            <a:rPr lang="ru-RU"/>
            <a:t>ст. 2769; </a:t>
          </a:r>
          <a:r>
            <a:rPr lang="en-US"/>
            <a:t>N 23, </a:t>
          </a:r>
          <a:r>
            <a:rPr lang="ru-RU"/>
            <a:t>ст. 2933; </a:t>
          </a:r>
          <a:r>
            <a:rPr lang="en-US"/>
            <a:t>N 26, </a:t>
          </a:r>
          <a:r>
            <a:rPr lang="ru-RU"/>
            <a:t>ст. 3388; </a:t>
          </a:r>
          <a:r>
            <a:rPr lang="en-US"/>
            <a:t>N 30, </a:t>
          </a:r>
          <a:r>
            <a:rPr lang="ru-RU"/>
            <a:t>ст. 4263).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r>
            <a:rPr lang="ru-RU"/>
            <a:t>8.6. Государственная итоговая аттестация включает подготовку и защиту выпускной квалификационной работы (дипломная работа, дипломный проект).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</a:p>
        <a:p>
          <a:pPr algn="l" rtl="0">
            <a:defRPr sz="1000"/>
          </a:pPr>
          <a:r>
            <a:rPr lang="ru-RU"/>
            <a:t>Государственный экзамен вводится по усмотрению образовательной организации.</a:t>
          </a:r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  <a:p>
          <a:pPr algn="l" rtl="0">
            <a:defRPr sz="1000"/>
          </a:pPr>
          <a:endParaRPr lang="ru-RU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47625</xdr:rowOff>
    </xdr:from>
    <xdr:to>
      <xdr:col>13</xdr:col>
      <xdr:colOff>200025</xdr:colOff>
      <xdr:row>329</xdr:row>
      <xdr:rowOff>180975</xdr:rowOff>
    </xdr:to>
    <xdr:sp macro="" textlink="">
      <xdr:nvSpPr>
        <xdr:cNvPr id="2" name="TextBox 1"/>
        <xdr:cNvSpPr txBox="1"/>
      </xdr:nvSpPr>
      <xdr:spPr>
        <a:xfrm>
          <a:off x="19051" y="47625"/>
          <a:ext cx="8105774" cy="6280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/>
              <a:ea typeface="Calibri"/>
            </a:rPr>
            <a:t>Пояснительная записка к рабочему учебному плану</a:t>
          </a:r>
          <a:endParaRPr lang="ru-RU" sz="1200">
            <a:effectLst/>
            <a:latin typeface="Times New Roman"/>
            <a:ea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/>
              <a:ea typeface="Calibri"/>
            </a:rPr>
            <a:t>ГБПОУ  МО "Училище (техникум) олимпийского резерва  №2"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/>
              <a:ea typeface="Calibri"/>
            </a:rPr>
            <a:t>по специальности  49.02.01– «Физическая культура»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Настоящий учебный план программы подготовки специалистов среднего звена в ГБПОУ МО "Училище (техникум) олимпийского резерва№2" составлен в на основании следующих документов: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Федерального государственного образовательного стандарта среднего профессионального образования (далее ФГОС СПО) по специальности 49.02.01 Физическая культура, утвержден приказом Министерства образования и науки РФ 11.08.2014 г. № 976 (зарегистрировано в Минюсте 25 августа 2014г. № 33826);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Федеральным государственным образовательным стандартом среднего общего образования, утвержденным приказом Министерства образования и науки Российской Федерации от 17 мая 2012 года № 413 (зарегистрировано в Минюсте России 7 июня 2012г. № 24480);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Приказа Министерства образования и науки РФ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от 14.06.2013 № 464 (с изменениями в соответствии с приказами Минобрнауки РФ от 22.01.2014 №31, от 15.12.2014 № 1580);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Положения о практике обучающихся,  осваивающих основные  профессиональные образовательные программы среднего профессионального образования, утверждённого приказом Министерства образования и науки РФ от 18.04.2013г № 291;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учётом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 (письмо Минобрнауки РФ от 17.03.2015 № 06-259;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-  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Порядком проведения государственной итоговой аттестации по образовательным программам среднего профессионального образования, утвержден приказом Минобрнауки РФ от 16.08.2013 № 968 ( с изменениями в соответствии с приказом Минобрнауки от 31.01.2014 № 74);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  <a:t> - Приказом Министерства спорта РФ "Об утверждении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 от 27 декабря 2013 г. </a:t>
          </a:r>
          <a:r>
            <a:rPr lang="en-US" sz="1200">
              <a:solidFill>
                <a:srgbClr val="000000"/>
              </a:solidFill>
              <a:effectLst/>
              <a:latin typeface="Times New Roman"/>
              <a:ea typeface="+mn-ea"/>
            </a:rPr>
            <a:t>N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  <a:t>1125;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  <a:t>- Приказом Минобрнауки РФ "Об утверждении перечня профессий и специальностей среднего профессионального образования" от 29.10.2013г. №1159 (с изменениями в соответствии с приказом Минобрнауки РФ от 14.05.2014г. № 518)</a:t>
          </a:r>
          <a:b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</a:b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Устава ГБОУ МО "Училище (техникум) олимпийского резерва №2".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Квалификационная характеристика выпускника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По окончании обучения выпускнику присваивается квалификация </a:t>
          </a:r>
          <a:r>
            <a:rPr lang="ru-RU" sz="1200" b="1">
              <a:solidFill>
                <a:srgbClr val="0070C0"/>
              </a:solidFill>
              <a:effectLst/>
              <a:latin typeface="Times New Roman"/>
              <a:ea typeface="Calibri"/>
            </a:rPr>
            <a:t>«Педагог по физической культуре и спорту»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населения, в образовательных учреждениях,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Объектами профессиональной деятельности выпускников являются: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задачи, содержание, методы, средства, формы организации учебно-тренировочного процесса и руководства соревновательной деятельностью занимающихся избранным видом спорта;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процесс спортивной подготовки и руководства соревновательной деятельностью занимающихся избранным видом спорта;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задачи, содержание, методы, средства, формы организации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процесс организации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Педагог по физической культуре и спорту готовится к следующим видам деятельности: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- организация и проведение учебно-тренировочных занятий и руководство соревновательной деятельностью спортсменов;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- организация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- методическое обеспечение организации физкультурной и спортивной деятельности.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100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10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Реализация среднего общего образования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Программа среднего общего образования реализуется на 1 курсе и предусматривает 52 недели (в том числе 39 недель теоретического обучения, 2 недели экзаменационных сессий и 11 недель каникул).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Объем обязательной аудиторной нагрузки на студентов, обучающихся на базе основного общего образования, составляет 1404 часа. За основу принят естественнонаучный профиль. Учебные дисциплины базового уровня представлены полностью. В качестве профильных дисциплин: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информатика		- 100 часов;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химия		- 108 часов;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биология		- 72 часа.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Дополнительная учебная дисциплина, предлагаемая учебной организацией: "Профессиональная этика в педагогической деятельности" в объеме 39 часов.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Учебный план предусматривает изучение на 1 курсе 15 дисциплин. Итоговый экзамен предусмотрен по 6 дисциплинам: "Русский язык и литература. Русский язык», «Русский язык и литература. Литература»" "Математика: алгебра, начала математического анализа, геометрия", "История", "Обществознание", "Биология". Предусмотрено выполнение обучающимися индивидуального проекта по дисциплине "Биология".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50000"/>
            </a:lnSpc>
            <a:spcAft>
              <a:spcPts val="0"/>
            </a:spcAft>
          </a:pPr>
          <a:r>
            <a:rPr lang="ru-RU" sz="1200" kern="1800">
              <a:solidFill>
                <a:srgbClr val="000000"/>
              </a:solidFill>
              <a:effectLst/>
              <a:latin typeface="Times New Roman"/>
              <a:ea typeface="Times New Roman"/>
              <a:cs typeface="+mn-cs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Реализация ФГОС СПО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/>
              <a:ea typeface="Times New Roman"/>
            </a:rPr>
            <a:t> </a:t>
          </a: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Количество учебных недель составляет 147 недель, что соответствует требованиям ФГОС СПО. Число недель каникулярного времени составляет 23 недели (в том числе не менее двух недель в зимний период). Расчетное начало учебного года – 1 сентября. Продолжительность учебной недели - 6 дней. Обязательная учебная нагрузка в течение недели составляет 36 часов, максимальная-54 часа. Продолжительность  занятия 45 минут с 5-ти минутным перерывом между занятиями  и 10-ти минутным перерывом между парами.  Между 2-ой и 3-ей парами предусмотрен перерыв длительностью 40мин.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Программа подготовки специалистов среднего звена предусматривает изучение следующих учебных циклов: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-общего гуманитарного и социально-экономического;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-математического и общего естественнонаучного;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-профессионального;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и разделов: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 учебная практика;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 производственная практика (по профилю специальности);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 производственная практика (преддипломная);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 промежуточная аттестация;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- государственная (итоговая) аттестация (подготовка и защита выпускной квалификационной работы).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Обязательная часть программы подготовки специалистов среднего звена по циклам составляет около 70 процентов от общего объема времени, отведенного на их освоение. Вариативная часть составляет  около 30 процентов и дает возможность расширения и углубления подготовки, определяемой содержанием обязательной части, получения дополнительных компетенций, умений и знаний, необходимых для обеспечения конкурентоспособности выпускника в соответствии с запросами регионального рынка труда и возможностями продолжения образования.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Обязательная часть общего гуманитарного и социально-экономического цикла ППССЗ предусматривает изучение следующих обязательных дисциплин: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основы философии;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история;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психология общения;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иностранный язык;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объем нагрузки по дисциплине "Физическая культура" использован на увеличение объема часов  МДК.01.01. Избранный вид спорта с методикой тренировки и руководства соревновательной деятельностью спортсменов в соответствии с рекомендациями ФГОС СПО.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- 5 часов  на увеличение объёма времени, отведенного на изучение дисциплины "Основы философии";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- 7 часов на увеличение объема времени, отведенного на изучение дисциплины "История";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- 55 часов на изучение дисциплины "Русский язык и культура речи";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- 44 часа на изучение дисциплины "Культурология";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- 44 часов на изучение дисциплины  "Социальная психология" 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Обязательная часть математического и общего естественнонаучного учебного цикла ППССЗ предусматривает изучение следующих обязательных дисциплин: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математика;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информатика и информационно-коммуникационные  технологии в профессиональной деятельности.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Вариативная часть, направленная на увеличение объема времени естественнонаучного цикла ППССЗ, не предусмотрена.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Обязательная часть профессионального учебного  цикла ППССЗ предусматривает изучение общепрофессиональных дисциплин и профессиональных модулей. Обязательные дисциплины: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анатомия;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физиология с основами биохимии;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гигиенические основы физической культуры и спорта;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основы врачебного контроля;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педагогика;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психология;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теория и история физической культуры и спорта;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правовое   обеспечение профессиональной деятельности;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основы биомеханики;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- безопасность жизнедеятельности.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Объем часов на дисциплину "Безопасность жизнедеятельности" составляет 68 часов, из них на освоение основ военной службы - 48 часов. Для подгрупп девушек часть учебного времени дисциплины "Безопасность жизнедеятельности" (48 часов), отведенного на изучение основ военной службы, отводится  на освоение основ медицинских знаний.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Вариативная часть ППССЗ в объеме 241 час распределена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на увеличение объема времени, отведенного на изучение обязательных дисциплин общепрофессионального учебного цикла: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- 24ч. на изучение дисциплины "Анатомия";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- 22ч. на изучение дисциплины "Физиология с основами биохимии";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- 9ч. на изучение дисциплины "Основы врачебного контроля";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- 6 ч. на изучение дисциплины " Педагогика";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- 22 ч. на изучение дисциплины " Психология";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- 30 ч. на изучение дисциплины "Теория и история ФК и С";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- 9 ч. на изучение дисциплины "Правовое обеспечение профессиональной деятельности";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на освоение вариативных дисциплин общепрофессионального учебного цикла: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- 36ч. изучение дисциплины "Менеджмент физической культуры и спорта";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- 39ч. на изучение дисциплины "Валеология";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- 44ч. на изучение дисциплины  " Спортивная медицина";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Профессиональный цикл состоит из следующих профессиональных модулей и междисциплинарных курсов: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Организация и проведение учебно-тренировочных занятий и руководство соревновательной деятельностью спортсменов в избранном виде спорта.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Избранный вид спорта с методикой тренировки и руководства соревновательной деятельностью спортсменов(в том числе : Теория, методика и история избранного вида спорта; спортивный отбор; Основы эргогенических средств в спорте. Антидопинг; Спортивное совершенствование в избранном виде спорта, Основы спортивной тренировки)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Организация физкультурно-спортивной деятельности различных возрастных групп населения.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- Базовые и новые виды физкультурно-спортивной деятельности с методикой оздоровительной тренировки (в том числе 12 видов спорта: подвижные игры, гимнастика, футбол, софтбол, гандбол, баскетбол, волейбол, лыжный спорт, плавание, теннис, фитнес-технологии, легкая атлетика)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Организация физкультурно-спортивной работы;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Лечебная физическая культура и массаж;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Методическое обеспечение организации физкультурной и спортивной деятельности.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- Теоретические и прикладные аспекты методической работы педагога по ФКиС (в том числе:  Основы проектно-исследовательской деятельности в области образования, физической культуры и спорта; Комплексный контроль в подготовке спортсменов; Методическое обеспечение и технология физкультурно-спортивной деятельности;  Технология управления спортивной подготовкой).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Вариативная часть в объеме 612 часов использована на увеличение обязательной части профессиональных модулей, в том числе: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- 516 ч. на изучение МДК 01.01;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- 40 ч. на изучение МДК 02.01;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- 18 ч. на изучение МДК  02.02;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- 4  ч. на изучение МДК 02.03;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- 34 ч. на изучение МДК 03.01.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Практикоориентированность учебного плана составляет 57, 95%, что является нормой для образовательных учреждений  СПО с углубленной подготовкой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.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Курсовая работа.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Выполнение курсовой работы предусмотрено как вид учебной работы по дисциплине ОП.07. Теория и история физической культуры и спорта и реализуется в пределах времени, отведенного на ее изучение в объеме 12 часов на группу. Защита курсовой работы проходит в 4 семестре.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endParaRPr lang="ru-RU" sz="1200" b="1">
            <a:solidFill>
              <a:srgbClr val="000000"/>
            </a:solidFill>
            <a:effectLst/>
            <a:latin typeface="Times New Roman"/>
            <a:ea typeface="Calibri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Формы проведения консультаций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Консультации для обучающихся по очной форме обучения предусматриваются из расчета 4 часа на одного обучающегося на каждый учебный год. Формы проведения консультаций - групповые, индивидуальные, письменные, устные.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Прохождение практики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 , производственная (по профилю специальности), производственная (преддипломная). Все виды практик проводятся на базах общеобразовательных школ и  специализированных детско-юношеских спортивных школ на основании заключенных договоров. Цели и задачи, программы и формы отчетности определяются Положением о практике по каждому виду.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Учебная практика проводится  концентрированно при освоении студентами профессиональных компетенций в рамках двух профессиональных модулей 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Организация физкультурно-спортивной деятельности различных возрастных групп населения, Организация и проведение учебно-тренировочных занятий и руководство соревновательной деятельностью спортсменов избранном виде спорта. 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Производственная практика (по профилю специальности) проводятся и реализуется концентрированно после завершения изучения всех междисциплинарных курсов, входящих в профессиональные модули.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Аттестация по итогам прохождения практики проводится на основании результатов, подтвержденных документами соответствующих организаций.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Организация контроля качества обучения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Оценка качества освоения программы подготовки специалистов среднего звена включает текущий контроль знаний, промежуточную и государственную (итоговую) аттестацию обучающихся.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Конкретные формы и процедуры текущего контроля знаний, промежуточной аттестации по каждой дисциплине и профессиональному модулю доводятся до сведения обучающихся в течение первых двух месяцев от начала обучения. Промежуточная аттестация ф форме зачетов, дифференцированных зачетов проводится за счет часов, отведенных на изучение дисциплины, междисциплинарного курса.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Для аттестации обучающихся на соответствие их персональных достижений поэтапным требованиям соответствующей ППССЗ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директором.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Оценка качества подготовки обучающихся и выпускников осуществляется в двух основных направлениях: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оценка уровня освоения дисциплин;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оценка компетенций обучающихся.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Для юношей предусматривается оценка результатов освоения основ военной службы.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При освоении программ профессиональных модулей в последнем семестре изучения формой итоговой аттестации по модулю  является экзамен (квалификационный), который представляет собой форму независимой оценки результатов обучения с участием работодателей;  Экзамен (квалификационный) проверяет готовность обучающегося к выполнению указанного вида профессиональной деятельности и сформированность у него компетенций, определенных в разделе «Требования к результатам освоения ППССЗ» ФГОС СПО.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Государственная итоговая аттестация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Итоговой формой аттестации является защита выпускной квалификационной работы.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Требования к содержанию, объему и структуре выпускной квалификационной работе определяются Положением о выпускной квалификационной работе студентов.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Необходимым условием допуска к государственной итоговой аттестации является отсутствие академической задолженности, а также документы, подтверждающие освоение в полном объеме учебного плана.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Перечень учебных кабинетов и залов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гуманитарных и социально-экономических дисциплин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педагогики и психологии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анатомии и физиологии человека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иностранного языка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безопасности жизнедеятельности, оснащенный электронным стрелковым тиром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теории и истории физической культуры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теории и методики избранного вида спорта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методического обеспечения организации физкультурно-спортивной деятельности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лечебной физической культуры и массажа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Лаборатория информатики и информационно-коммуникационных технологий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Лаборатория физической и функциональной диагностики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Универсальные спортивные залы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Зал ритмики и фитнеса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Тренажерный зал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Спортивный зал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Открытый стадион широкого профиля с элементами полосы препятствий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Библиотека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Читальный зал с выходом в сеть Интернет.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Перечень отделений по избранным видам спорта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 рамках модуля ПМ.01 Организация и проведение учебно-тренировочных занятий и руководство соревновательной деятельностью спортсменов в избранном виде спорта" обучение ведется в подгруппах по избранному виду спорта, а именно: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гандбол;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софтбол;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футбол;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фехтование;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легкая атлетика;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-спортивная акробатика;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спортивная гимнастика;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дзюдо;</a:t>
          </a:r>
          <a:r>
            <a:rPr lang="ru-RU" sz="1200" i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i="1">
              <a:solidFill>
                <a:srgbClr val="000000"/>
              </a:solidFill>
              <a:effectLst/>
              <a:latin typeface="Times New Roman"/>
              <a:ea typeface="Calibri"/>
            </a:rPr>
            <a:t>          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спортивная борьба;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  - волейбол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i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 i="1">
              <a:solidFill>
                <a:srgbClr val="000000"/>
              </a:solidFill>
              <a:effectLst/>
              <a:latin typeface="Times New Roman"/>
              <a:ea typeface="Calibri"/>
            </a:rPr>
            <a:t>                   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 i="1">
              <a:solidFill>
                <a:srgbClr val="000000"/>
              </a:solidFill>
              <a:effectLst/>
              <a:latin typeface="Times New Roman"/>
              <a:ea typeface="Calibri"/>
            </a:rPr>
            <a:t>Заместитель директора по учебной работе           		         М.В.Сергеева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2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1000"/>
            </a:spcAft>
          </a:pPr>
          <a:r>
            <a:rPr lang="ru-RU" sz="1200">
              <a:effectLst/>
              <a:latin typeface="+mn-lt"/>
              <a:ea typeface="Calibri"/>
              <a:cs typeface="Times New Roman"/>
            </a:rPr>
            <a:t> </a:t>
          </a:r>
        </a:p>
        <a:p>
          <a:pPr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+mn-lt"/>
            <a:ea typeface="Calibri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CJ176"/>
  <sheetViews>
    <sheetView tabSelected="1" zoomScale="60" zoomScaleNormal="60" workbookViewId="0">
      <selection activeCell="AA9" sqref="AA9"/>
    </sheetView>
  </sheetViews>
  <sheetFormatPr defaultRowHeight="15"/>
  <cols>
    <col min="1" max="3" width="2.7109375" style="137" customWidth="1"/>
    <col min="4" max="4" width="13.7109375" style="137" customWidth="1"/>
    <col min="5" max="79" width="3.42578125" style="137" customWidth="1"/>
    <col min="80" max="80" width="3.28515625" style="137" customWidth="1"/>
    <col min="81" max="81" width="5.28515625" style="137" customWidth="1"/>
    <col min="82" max="85" width="5.7109375" style="137" customWidth="1"/>
    <col min="86" max="16384" width="9.140625" style="137"/>
  </cols>
  <sheetData>
    <row r="4" spans="3:86"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</row>
    <row r="5" spans="3:86">
      <c r="C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632" t="s">
        <v>352</v>
      </c>
      <c r="AX5" s="632"/>
      <c r="AY5" s="632"/>
      <c r="AZ5" s="632"/>
      <c r="BA5" s="632"/>
      <c r="BB5" s="632"/>
      <c r="BC5" s="632"/>
      <c r="BD5" s="632"/>
      <c r="BE5" s="632"/>
      <c r="BF5" s="632"/>
      <c r="BG5" s="632"/>
      <c r="BH5" s="632"/>
      <c r="BI5" s="632"/>
      <c r="BJ5" s="632"/>
      <c r="BK5" s="632"/>
      <c r="BL5" s="632"/>
      <c r="BM5" s="632"/>
      <c r="BN5" s="632"/>
      <c r="BO5" s="632"/>
      <c r="BP5" s="632"/>
      <c r="BQ5" s="632"/>
      <c r="BR5" s="632"/>
      <c r="BS5" s="632"/>
      <c r="BT5" s="632"/>
      <c r="BU5" s="632"/>
      <c r="BV5" s="632"/>
      <c r="BW5" s="632"/>
      <c r="BX5" s="632"/>
      <c r="BY5" s="632"/>
      <c r="BZ5" s="632"/>
      <c r="CA5" s="138"/>
      <c r="CB5" s="138"/>
      <c r="CC5" s="138"/>
      <c r="CD5" s="138"/>
      <c r="CE5" s="138"/>
      <c r="CF5" s="138"/>
      <c r="CG5" s="138"/>
      <c r="CH5" s="136"/>
    </row>
    <row r="6" spans="3:86"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6"/>
    </row>
    <row r="7" spans="3:86" ht="23.25">
      <c r="C7" s="138"/>
      <c r="D7" s="140"/>
      <c r="E7" s="1193" t="s">
        <v>0</v>
      </c>
      <c r="F7" s="1193"/>
      <c r="G7" s="1193"/>
      <c r="H7" s="1193"/>
      <c r="I7" s="1193"/>
      <c r="J7" s="1193"/>
      <c r="K7" s="1193"/>
      <c r="L7" s="1193"/>
      <c r="M7" s="1193"/>
      <c r="N7" s="1193"/>
      <c r="O7" s="1193"/>
      <c r="P7" s="1193"/>
      <c r="Q7" s="140"/>
      <c r="R7" s="140"/>
      <c r="S7" s="140"/>
      <c r="T7" s="140"/>
      <c r="U7" s="140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6"/>
    </row>
    <row r="8" spans="3:86" ht="23.25">
      <c r="C8" s="138"/>
      <c r="D8" s="1194" t="s">
        <v>336</v>
      </c>
      <c r="E8" s="1194"/>
      <c r="F8" s="1194"/>
      <c r="G8" s="1194"/>
      <c r="H8" s="1194"/>
      <c r="I8" s="1194"/>
      <c r="J8" s="1194"/>
      <c r="K8" s="1194"/>
      <c r="L8" s="1194"/>
      <c r="M8" s="1194"/>
      <c r="N8" s="1194"/>
      <c r="O8" s="1194"/>
      <c r="P8" s="1194"/>
      <c r="Q8" s="1194"/>
      <c r="R8" s="1194"/>
      <c r="S8" s="1194"/>
      <c r="T8" s="1194"/>
      <c r="U8" s="1194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6"/>
    </row>
    <row r="9" spans="3:86" ht="42" customHeight="1">
      <c r="C9" s="138"/>
      <c r="D9" s="1194" t="s">
        <v>1</v>
      </c>
      <c r="E9" s="1194"/>
      <c r="F9" s="1194"/>
      <c r="G9" s="1194"/>
      <c r="H9" s="1194"/>
      <c r="I9" s="1194"/>
      <c r="J9" s="1194"/>
      <c r="K9" s="1194"/>
      <c r="L9" s="1194"/>
      <c r="M9" s="1194"/>
      <c r="N9" s="1194"/>
      <c r="O9" s="1194"/>
      <c r="P9" s="1194"/>
      <c r="Q9" s="1194"/>
      <c r="R9" s="1194"/>
      <c r="S9" s="1194"/>
      <c r="T9" s="1194"/>
      <c r="U9" s="1194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6"/>
    </row>
    <row r="10" spans="3:86" ht="23.25">
      <c r="C10" s="138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5"/>
      <c r="R10" s="1195"/>
      <c r="S10" s="1195"/>
      <c r="T10" s="1195"/>
      <c r="U10" s="1195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6"/>
    </row>
    <row r="11" spans="3:86" ht="23.25">
      <c r="C11" s="138"/>
      <c r="D11" s="1196" t="s">
        <v>354</v>
      </c>
      <c r="E11" s="1196"/>
      <c r="F11" s="1196"/>
      <c r="G11" s="1196"/>
      <c r="H11" s="1196"/>
      <c r="I11" s="1196"/>
      <c r="J11" s="1196"/>
      <c r="K11" s="1196"/>
      <c r="L11" s="1196"/>
      <c r="M11" s="1196"/>
      <c r="N11" s="1196"/>
      <c r="O11" s="1196"/>
      <c r="P11" s="1196"/>
      <c r="Q11" s="1196"/>
      <c r="R11" s="1196"/>
      <c r="S11" s="1196"/>
      <c r="T11" s="1196"/>
      <c r="U11" s="140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9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6"/>
    </row>
    <row r="12" spans="3:86">
      <c r="C12" s="138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6"/>
    </row>
    <row r="13" spans="3:86"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41"/>
      <c r="BC13" s="142"/>
      <c r="BD13" s="142"/>
      <c r="BE13" s="142"/>
      <c r="BF13" s="142"/>
      <c r="BG13" s="142"/>
      <c r="BH13" s="142"/>
      <c r="BI13" s="142"/>
      <c r="BJ13" s="142"/>
      <c r="BK13" s="143"/>
      <c r="BL13" s="143"/>
      <c r="BM13" s="143"/>
      <c r="BN13" s="143"/>
      <c r="BO13" s="143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6"/>
    </row>
    <row r="14" spans="3:86" ht="25.5"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44"/>
      <c r="Q14" s="144"/>
      <c r="R14" s="1216" t="s">
        <v>2</v>
      </c>
      <c r="S14" s="1216"/>
      <c r="T14" s="1216"/>
      <c r="U14" s="1216"/>
      <c r="V14" s="1216"/>
      <c r="W14" s="1216"/>
      <c r="X14" s="1216"/>
      <c r="Y14" s="1216"/>
      <c r="Z14" s="1216"/>
      <c r="AA14" s="1216"/>
      <c r="AB14" s="1216"/>
      <c r="AC14" s="1216"/>
      <c r="AD14" s="1216"/>
      <c r="AE14" s="1216"/>
      <c r="AF14" s="1216"/>
      <c r="AG14" s="1216"/>
      <c r="AH14" s="1216"/>
      <c r="AI14" s="1216"/>
      <c r="AJ14" s="1216"/>
      <c r="AK14" s="1216"/>
      <c r="AL14" s="1216"/>
      <c r="AM14" s="1216"/>
      <c r="AN14" s="1216"/>
      <c r="AO14" s="1216"/>
      <c r="AP14" s="1216"/>
      <c r="AQ14" s="1216"/>
      <c r="AR14" s="1216"/>
      <c r="AS14" s="1216"/>
      <c r="AT14" s="1216"/>
      <c r="AU14" s="1216"/>
      <c r="AV14" s="1216"/>
      <c r="AW14" s="1216"/>
      <c r="AX14" s="1216"/>
      <c r="AY14" s="1216"/>
      <c r="AZ14" s="1216"/>
      <c r="BA14" s="1216"/>
      <c r="BB14" s="1216"/>
      <c r="BC14" s="1216"/>
      <c r="BD14" s="1216"/>
      <c r="BE14" s="1216"/>
      <c r="BF14" s="1216"/>
      <c r="BG14" s="1216"/>
      <c r="BH14" s="1216"/>
      <c r="BI14" s="1216"/>
      <c r="BJ14" s="1216"/>
      <c r="BK14" s="1216"/>
      <c r="BL14" s="1216"/>
      <c r="BM14" s="1216"/>
      <c r="BN14" s="1216"/>
      <c r="BO14" s="1216"/>
      <c r="BP14" s="1216"/>
      <c r="BQ14" s="1216"/>
      <c r="BR14" s="1216"/>
      <c r="BS14" s="1216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6"/>
    </row>
    <row r="15" spans="3:86" ht="26.1" customHeight="1"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44"/>
      <c r="Q15" s="144"/>
      <c r="R15" s="1217" t="s">
        <v>3</v>
      </c>
      <c r="S15" s="1217"/>
      <c r="T15" s="1217"/>
      <c r="U15" s="1217"/>
      <c r="V15" s="1217"/>
      <c r="W15" s="1217"/>
      <c r="X15" s="1217"/>
      <c r="Y15" s="1217"/>
      <c r="Z15" s="1217"/>
      <c r="AA15" s="1217"/>
      <c r="AB15" s="1217"/>
      <c r="AC15" s="1217"/>
      <c r="AD15" s="1217"/>
      <c r="AE15" s="1217"/>
      <c r="AF15" s="1217"/>
      <c r="AG15" s="1217"/>
      <c r="AH15" s="1217"/>
      <c r="AI15" s="1217"/>
      <c r="AJ15" s="1217"/>
      <c r="AK15" s="1217"/>
      <c r="AL15" s="1217"/>
      <c r="AM15" s="1217"/>
      <c r="AN15" s="1217"/>
      <c r="AO15" s="1217"/>
      <c r="AP15" s="1217"/>
      <c r="AQ15" s="1217"/>
      <c r="AR15" s="1217"/>
      <c r="AS15" s="1217"/>
      <c r="AT15" s="1217"/>
      <c r="AU15" s="1217"/>
      <c r="AV15" s="1217"/>
      <c r="AW15" s="1217"/>
      <c r="AX15" s="1217"/>
      <c r="AY15" s="1217"/>
      <c r="AZ15" s="1217"/>
      <c r="BA15" s="1217"/>
      <c r="BB15" s="1217"/>
      <c r="BC15" s="1217"/>
      <c r="BD15" s="1217"/>
      <c r="BE15" s="1217"/>
      <c r="BF15" s="1217"/>
      <c r="BG15" s="1217"/>
      <c r="BH15" s="1217"/>
      <c r="BI15" s="1217"/>
      <c r="BJ15" s="1217"/>
      <c r="BK15" s="1217"/>
      <c r="BL15" s="1217"/>
      <c r="BM15" s="1217"/>
      <c r="BN15" s="1217"/>
      <c r="BO15" s="1217"/>
      <c r="BP15" s="1217"/>
      <c r="BQ15" s="1217"/>
      <c r="BR15" s="1217"/>
      <c r="BS15" s="1217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6"/>
    </row>
    <row r="16" spans="3:86" ht="26.1" customHeight="1"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44"/>
      <c r="Q16" s="144"/>
      <c r="R16" s="1217"/>
      <c r="S16" s="1217"/>
      <c r="T16" s="1217"/>
      <c r="U16" s="1217"/>
      <c r="V16" s="1217"/>
      <c r="W16" s="1217"/>
      <c r="X16" s="1217"/>
      <c r="Y16" s="1217"/>
      <c r="Z16" s="1217"/>
      <c r="AA16" s="1217"/>
      <c r="AB16" s="1217"/>
      <c r="AC16" s="1217"/>
      <c r="AD16" s="1217"/>
      <c r="AE16" s="1217"/>
      <c r="AF16" s="1217"/>
      <c r="AG16" s="1217"/>
      <c r="AH16" s="1217"/>
      <c r="AI16" s="1217"/>
      <c r="AJ16" s="1217"/>
      <c r="AK16" s="1217"/>
      <c r="AL16" s="1217"/>
      <c r="AM16" s="1217"/>
      <c r="AN16" s="1217"/>
      <c r="AO16" s="1217"/>
      <c r="AP16" s="1217"/>
      <c r="AQ16" s="1217"/>
      <c r="AR16" s="1217"/>
      <c r="AS16" s="1217"/>
      <c r="AT16" s="1217"/>
      <c r="AU16" s="1217"/>
      <c r="AV16" s="1217"/>
      <c r="AW16" s="1217"/>
      <c r="AX16" s="1217"/>
      <c r="AY16" s="1217"/>
      <c r="AZ16" s="1217"/>
      <c r="BA16" s="1217"/>
      <c r="BB16" s="1217"/>
      <c r="BC16" s="1217"/>
      <c r="BD16" s="1217"/>
      <c r="BE16" s="1217"/>
      <c r="BF16" s="1217"/>
      <c r="BG16" s="1217"/>
      <c r="BH16" s="1217"/>
      <c r="BI16" s="1217"/>
      <c r="BJ16" s="1217"/>
      <c r="BK16" s="1217"/>
      <c r="BL16" s="1217"/>
      <c r="BM16" s="1217"/>
      <c r="BN16" s="1217"/>
      <c r="BO16" s="1217"/>
      <c r="BP16" s="1217"/>
      <c r="BQ16" s="1217"/>
      <c r="BR16" s="1217"/>
      <c r="BS16" s="1217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6"/>
    </row>
    <row r="17" spans="3:86" ht="26.1" customHeight="1"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44"/>
      <c r="Q17" s="144"/>
      <c r="R17" s="1217"/>
      <c r="S17" s="1217"/>
      <c r="T17" s="1217"/>
      <c r="U17" s="1217"/>
      <c r="V17" s="1217"/>
      <c r="W17" s="1217"/>
      <c r="X17" s="1217"/>
      <c r="Y17" s="1217"/>
      <c r="Z17" s="1217"/>
      <c r="AA17" s="1217"/>
      <c r="AB17" s="1217"/>
      <c r="AC17" s="1217"/>
      <c r="AD17" s="1217"/>
      <c r="AE17" s="1217"/>
      <c r="AF17" s="1217"/>
      <c r="AG17" s="1217"/>
      <c r="AH17" s="1217"/>
      <c r="AI17" s="1217"/>
      <c r="AJ17" s="1217"/>
      <c r="AK17" s="1217"/>
      <c r="AL17" s="1217"/>
      <c r="AM17" s="1217"/>
      <c r="AN17" s="1217"/>
      <c r="AO17" s="1217"/>
      <c r="AP17" s="1217"/>
      <c r="AQ17" s="1217"/>
      <c r="AR17" s="1217"/>
      <c r="AS17" s="1217"/>
      <c r="AT17" s="1217"/>
      <c r="AU17" s="1217"/>
      <c r="AV17" s="1217"/>
      <c r="AW17" s="1217"/>
      <c r="AX17" s="1217"/>
      <c r="AY17" s="1217"/>
      <c r="AZ17" s="1217"/>
      <c r="BA17" s="1217"/>
      <c r="BB17" s="1217"/>
      <c r="BC17" s="1217"/>
      <c r="BD17" s="1217"/>
      <c r="BE17" s="1217"/>
      <c r="BF17" s="1217"/>
      <c r="BG17" s="1217"/>
      <c r="BH17" s="1217"/>
      <c r="BI17" s="1217"/>
      <c r="BJ17" s="1217"/>
      <c r="BK17" s="1217"/>
      <c r="BL17" s="1217"/>
      <c r="BM17" s="1217"/>
      <c r="BN17" s="1217"/>
      <c r="BO17" s="1217"/>
      <c r="BP17" s="1217"/>
      <c r="BQ17" s="1217"/>
      <c r="BR17" s="1217"/>
      <c r="BS17" s="1217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6"/>
    </row>
    <row r="18" spans="3:86" ht="26.1" customHeight="1"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44"/>
      <c r="Q18" s="144"/>
      <c r="R18" s="1217"/>
      <c r="S18" s="1217"/>
      <c r="T18" s="1217"/>
      <c r="U18" s="1217"/>
      <c r="V18" s="1217"/>
      <c r="W18" s="1217"/>
      <c r="X18" s="1217"/>
      <c r="Y18" s="1217"/>
      <c r="Z18" s="1217"/>
      <c r="AA18" s="1217"/>
      <c r="AB18" s="1217"/>
      <c r="AC18" s="1217"/>
      <c r="AD18" s="1217"/>
      <c r="AE18" s="1217"/>
      <c r="AF18" s="1217"/>
      <c r="AG18" s="1217"/>
      <c r="AH18" s="1217"/>
      <c r="AI18" s="1217"/>
      <c r="AJ18" s="1217"/>
      <c r="AK18" s="1217"/>
      <c r="AL18" s="1217"/>
      <c r="AM18" s="1217"/>
      <c r="AN18" s="1217"/>
      <c r="AO18" s="1217"/>
      <c r="AP18" s="1217"/>
      <c r="AQ18" s="1217"/>
      <c r="AR18" s="1217"/>
      <c r="AS18" s="1217"/>
      <c r="AT18" s="1217"/>
      <c r="AU18" s="1217"/>
      <c r="AV18" s="1217"/>
      <c r="AW18" s="1217"/>
      <c r="AX18" s="1217"/>
      <c r="AY18" s="1217"/>
      <c r="AZ18" s="1217"/>
      <c r="BA18" s="1217"/>
      <c r="BB18" s="1217"/>
      <c r="BC18" s="1217"/>
      <c r="BD18" s="1217"/>
      <c r="BE18" s="1217"/>
      <c r="BF18" s="1217"/>
      <c r="BG18" s="1217"/>
      <c r="BH18" s="1217"/>
      <c r="BI18" s="1217"/>
      <c r="BJ18" s="1217"/>
      <c r="BK18" s="1217"/>
      <c r="BL18" s="1217"/>
      <c r="BM18" s="1217"/>
      <c r="BN18" s="1217"/>
      <c r="BO18" s="1217"/>
      <c r="BP18" s="1217"/>
      <c r="BQ18" s="1217"/>
      <c r="BR18" s="1217"/>
      <c r="BS18" s="1217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6"/>
    </row>
    <row r="19" spans="3:86" ht="24.95" customHeight="1"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218" t="s">
        <v>342</v>
      </c>
      <c r="O19" s="1218"/>
      <c r="P19" s="1218"/>
      <c r="Q19" s="1218"/>
      <c r="R19" s="1218"/>
      <c r="S19" s="1218"/>
      <c r="T19" s="1218"/>
      <c r="U19" s="1218"/>
      <c r="V19" s="1218"/>
      <c r="W19" s="1218"/>
      <c r="X19" s="1218"/>
      <c r="Y19" s="1218"/>
      <c r="Z19" s="1218"/>
      <c r="AA19" s="1218"/>
      <c r="AB19" s="1218"/>
      <c r="AC19" s="1218"/>
      <c r="AD19" s="1218"/>
      <c r="AE19" s="1218"/>
      <c r="AF19" s="1218"/>
      <c r="AG19" s="1218"/>
      <c r="AH19" s="1218"/>
      <c r="AI19" s="1218"/>
      <c r="AJ19" s="1218"/>
      <c r="AK19" s="1218"/>
      <c r="AL19" s="1218"/>
      <c r="AM19" s="1218"/>
      <c r="AN19" s="1218"/>
      <c r="AO19" s="1218"/>
      <c r="AP19" s="1218"/>
      <c r="AQ19" s="1218"/>
      <c r="AR19" s="1218"/>
      <c r="AS19" s="1218"/>
      <c r="AT19" s="1218"/>
      <c r="AU19" s="1218"/>
      <c r="AV19" s="1218"/>
      <c r="AW19" s="1218"/>
      <c r="AX19" s="1218"/>
      <c r="AY19" s="1218"/>
      <c r="AZ19" s="1218"/>
      <c r="BA19" s="1218"/>
      <c r="BB19" s="1218"/>
      <c r="BC19" s="1218"/>
      <c r="BD19" s="1218"/>
      <c r="BE19" s="1218"/>
      <c r="BF19" s="1218"/>
      <c r="BG19" s="1218"/>
      <c r="BH19" s="1218"/>
      <c r="BI19" s="1218"/>
      <c r="BJ19" s="1218"/>
      <c r="BK19" s="1218"/>
      <c r="BL19" s="1218"/>
      <c r="BM19" s="1218"/>
      <c r="BN19" s="1218"/>
      <c r="BO19" s="1218"/>
      <c r="BP19" s="1218"/>
      <c r="BQ19" s="1218"/>
      <c r="BR19" s="1218"/>
      <c r="BS19" s="1218"/>
      <c r="BT19" s="1218"/>
      <c r="BU19" s="1218"/>
      <c r="BV19" s="1218"/>
      <c r="BW19" s="1218"/>
      <c r="BX19" s="145"/>
      <c r="BY19" s="145"/>
      <c r="BZ19" s="145"/>
      <c r="CA19" s="145"/>
      <c r="CB19" s="138"/>
      <c r="CC19" s="138"/>
      <c r="CD19" s="138"/>
      <c r="CE19" s="138"/>
      <c r="CF19" s="138"/>
      <c r="CG19" s="138"/>
      <c r="CH19" s="136"/>
    </row>
    <row r="20" spans="3:86" ht="26.25" customHeight="1"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219" t="s">
        <v>4</v>
      </c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219"/>
      <c r="AC20" s="1219"/>
      <c r="AD20" s="1219"/>
      <c r="AE20" s="1219"/>
      <c r="AF20" s="1219"/>
      <c r="AG20" s="1219"/>
      <c r="AH20" s="1219"/>
      <c r="AI20" s="1219"/>
      <c r="AJ20" s="1219"/>
      <c r="AK20" s="1219"/>
      <c r="AL20" s="1219"/>
      <c r="AM20" s="1219"/>
      <c r="AN20" s="1219"/>
      <c r="AO20" s="1219"/>
      <c r="AP20" s="1219"/>
      <c r="AQ20" s="1219"/>
      <c r="AR20" s="1219"/>
      <c r="AS20" s="1219"/>
      <c r="AT20" s="1219"/>
      <c r="AU20" s="1219"/>
      <c r="AV20" s="1219"/>
      <c r="AW20" s="1219"/>
      <c r="AX20" s="1219"/>
      <c r="AY20" s="1219"/>
      <c r="AZ20" s="1219"/>
      <c r="BA20" s="1219"/>
      <c r="BB20" s="1219"/>
      <c r="BC20" s="1219"/>
      <c r="BD20" s="1219"/>
      <c r="BE20" s="1219"/>
      <c r="BF20" s="1219"/>
      <c r="BG20" s="1219"/>
      <c r="BH20" s="1219"/>
      <c r="BI20" s="1219"/>
      <c r="BJ20" s="1219"/>
      <c r="BK20" s="1219"/>
      <c r="BL20" s="1219"/>
      <c r="BM20" s="1219"/>
      <c r="BN20" s="1219"/>
      <c r="BO20" s="1219"/>
      <c r="BP20" s="1219"/>
      <c r="BQ20" s="1219"/>
      <c r="BR20" s="1219"/>
      <c r="BS20" s="1219"/>
      <c r="BT20" s="1219"/>
      <c r="BU20" s="1219"/>
      <c r="BV20" s="1219"/>
      <c r="BW20" s="1219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6"/>
    </row>
    <row r="21" spans="3:86" ht="15.75"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38"/>
      <c r="BQ21" s="138"/>
      <c r="BR21" s="147"/>
      <c r="BS21" s="147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6"/>
    </row>
    <row r="22" spans="3:86" ht="25.5" customHeight="1">
      <c r="C22" s="138"/>
      <c r="D22" s="148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50"/>
      <c r="Q22" s="150"/>
      <c r="R22" s="150"/>
      <c r="S22" s="150"/>
      <c r="T22" s="150"/>
      <c r="U22" s="150"/>
      <c r="V22" s="150"/>
      <c r="W22" s="150"/>
      <c r="X22" s="1211" t="s">
        <v>5</v>
      </c>
      <c r="Y22" s="1211"/>
      <c r="Z22" s="1211"/>
      <c r="AA22" s="1211"/>
      <c r="AB22" s="1211"/>
      <c r="AC22" s="1211"/>
      <c r="AD22" s="1211"/>
      <c r="AE22" s="1211"/>
      <c r="AF22" s="1220"/>
      <c r="AG22" s="1220"/>
      <c r="AH22" s="1220"/>
      <c r="AI22" s="1220"/>
      <c r="AJ22" s="1220"/>
      <c r="AK22" s="151"/>
      <c r="AL22" s="1221" t="s">
        <v>6</v>
      </c>
      <c r="AM22" s="1221"/>
      <c r="AN22" s="1221"/>
      <c r="AO22" s="1221"/>
      <c r="AP22" s="1221"/>
      <c r="AQ22" s="1221"/>
      <c r="AR22" s="1221"/>
      <c r="AS22" s="1221"/>
      <c r="AT22" s="1221"/>
      <c r="AU22" s="1221"/>
      <c r="AV22" s="1221"/>
      <c r="AW22" s="1221"/>
      <c r="AX22" s="1221"/>
      <c r="AY22" s="1221"/>
      <c r="AZ22" s="1221"/>
      <c r="BA22" s="1221"/>
      <c r="BB22" s="1221"/>
      <c r="BC22" s="1221"/>
      <c r="BD22" s="1221"/>
      <c r="BE22" s="1221"/>
      <c r="BF22" s="1221"/>
      <c r="BG22" s="1221"/>
      <c r="BH22" s="1221"/>
      <c r="BI22" s="1221"/>
      <c r="BJ22" s="1221"/>
      <c r="BK22" s="1221"/>
      <c r="BL22" s="1221"/>
      <c r="BM22" s="1221"/>
      <c r="BN22" s="1221"/>
      <c r="BO22" s="1221"/>
      <c r="BP22" s="1221"/>
      <c r="BQ22" s="1221"/>
      <c r="BR22" s="1221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6"/>
    </row>
    <row r="23" spans="3:86" ht="25.5">
      <c r="C23" s="138"/>
      <c r="D23" s="152"/>
      <c r="E23" s="153"/>
      <c r="F23" s="153"/>
      <c r="G23" s="154"/>
      <c r="H23" s="154"/>
      <c r="I23" s="154"/>
      <c r="J23" s="154"/>
      <c r="K23" s="154"/>
      <c r="L23" s="154"/>
      <c r="M23" s="154"/>
      <c r="N23" s="154"/>
      <c r="O23" s="154"/>
      <c r="P23" s="155"/>
      <c r="Q23" s="155"/>
      <c r="R23" s="155"/>
      <c r="S23" s="155"/>
      <c r="T23" s="155"/>
      <c r="U23" s="155"/>
      <c r="V23" s="155"/>
      <c r="W23" s="155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6"/>
    </row>
    <row r="24" spans="3:86" ht="25.5" customHeight="1">
      <c r="C24" s="138"/>
      <c r="D24" s="159" t="s">
        <v>7</v>
      </c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1"/>
      <c r="X24" s="1213" t="s">
        <v>8</v>
      </c>
      <c r="Y24" s="1213"/>
      <c r="Z24" s="1213"/>
      <c r="AA24" s="1213"/>
      <c r="AB24" s="1213"/>
      <c r="AC24" s="1213"/>
      <c r="AD24" s="1213"/>
      <c r="AE24" s="1213"/>
      <c r="AF24" s="138"/>
      <c r="AG24" s="162"/>
      <c r="AH24" s="162"/>
      <c r="AI24" s="162"/>
      <c r="AJ24" s="162"/>
      <c r="AK24" s="162"/>
      <c r="AL24" s="1214" t="s">
        <v>9</v>
      </c>
      <c r="AM24" s="1214"/>
      <c r="AN24" s="1214"/>
      <c r="AO24" s="1214"/>
      <c r="AP24" s="1214"/>
      <c r="AQ24" s="1214"/>
      <c r="AR24" s="1214"/>
      <c r="AS24" s="1214"/>
      <c r="AT24" s="1214"/>
      <c r="AU24" s="1214"/>
      <c r="AV24" s="1214"/>
      <c r="AW24" s="1214"/>
      <c r="AX24" s="1214"/>
      <c r="AY24" s="1214"/>
      <c r="AZ24" s="1214"/>
      <c r="BA24" s="1214"/>
      <c r="BB24" s="1214"/>
      <c r="BC24" s="1214"/>
      <c r="BD24" s="1214"/>
      <c r="BE24" s="1214"/>
      <c r="BF24" s="1214"/>
      <c r="BG24" s="1214"/>
      <c r="BH24" s="1214"/>
      <c r="BI24" s="1214"/>
      <c r="BJ24" s="1214"/>
      <c r="BK24" s="1214"/>
      <c r="BL24" s="1214"/>
      <c r="BM24" s="1214"/>
      <c r="BN24" s="1214"/>
      <c r="BO24" s="1214"/>
      <c r="BP24" s="1214"/>
      <c r="BQ24" s="1214"/>
      <c r="BR24" s="1214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63"/>
      <c r="CH24" s="136"/>
    </row>
    <row r="25" spans="3:86" ht="25.5">
      <c r="C25" s="138"/>
      <c r="D25" s="159" t="s">
        <v>7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215"/>
      <c r="Y25" s="1215"/>
      <c r="Z25" s="1215"/>
      <c r="AA25" s="1215"/>
      <c r="AB25" s="1215"/>
      <c r="AC25" s="1215"/>
      <c r="AD25" s="1215"/>
      <c r="AE25" s="1215"/>
      <c r="AF25" s="1215"/>
      <c r="AG25" s="1215"/>
      <c r="AH25" s="1215"/>
      <c r="AI25" s="1215"/>
      <c r="AJ25" s="1215"/>
      <c r="AK25" s="1215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5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6"/>
    </row>
    <row r="26" spans="3:86" ht="25.5">
      <c r="C26" s="138"/>
      <c r="D26" s="159" t="s">
        <v>7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223" t="s">
        <v>10</v>
      </c>
      <c r="Y26" s="1223"/>
      <c r="Z26" s="1223"/>
      <c r="AA26" s="1223"/>
      <c r="AB26" s="1223"/>
      <c r="AC26" s="1223"/>
      <c r="AD26" s="1223"/>
      <c r="AE26" s="1223"/>
      <c r="AF26" s="1223"/>
      <c r="AG26" s="1223"/>
      <c r="AH26" s="1223"/>
      <c r="AI26" s="1223"/>
      <c r="AJ26" s="1223"/>
      <c r="AK26" s="1223"/>
      <c r="AL26" s="164" t="s">
        <v>11</v>
      </c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5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6"/>
    </row>
    <row r="27" spans="3:86"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41"/>
      <c r="BC27" s="141"/>
      <c r="BD27" s="141"/>
      <c r="BE27" s="141"/>
      <c r="BF27" s="141"/>
      <c r="BG27" s="141"/>
      <c r="BH27" s="141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6"/>
    </row>
    <row r="28" spans="3:86" ht="25.5"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211" t="s">
        <v>12</v>
      </c>
      <c r="Y28" s="1211"/>
      <c r="Z28" s="1211"/>
      <c r="AA28" s="1211"/>
      <c r="AB28" s="1211"/>
      <c r="AC28" s="1211"/>
      <c r="AD28" s="1211"/>
      <c r="AE28" s="1211"/>
      <c r="AF28" s="1211"/>
      <c r="AG28" s="1211"/>
      <c r="AH28" s="1211"/>
      <c r="AI28" s="1211"/>
      <c r="AJ28" s="1211"/>
      <c r="AK28" s="543"/>
      <c r="AL28" s="1224" t="s">
        <v>13</v>
      </c>
      <c r="AM28" s="1224"/>
      <c r="AN28" s="1224"/>
      <c r="AO28" s="1224"/>
      <c r="AP28" s="1224"/>
      <c r="AQ28" s="1224"/>
      <c r="AR28" s="1224"/>
      <c r="AS28" s="1224"/>
      <c r="AT28" s="1224"/>
      <c r="AU28" s="1224"/>
      <c r="AV28" s="1224"/>
      <c r="AW28" s="1224"/>
      <c r="AX28" s="1224"/>
      <c r="AY28" s="1224"/>
      <c r="AZ28" s="1224"/>
      <c r="BA28" s="1224"/>
      <c r="BB28" s="1224"/>
      <c r="BC28" s="1224"/>
      <c r="BD28" s="1224"/>
      <c r="BE28" s="1224"/>
      <c r="BF28" s="1224"/>
      <c r="BG28" s="141"/>
      <c r="BH28" s="141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6"/>
    </row>
    <row r="29" spans="3:86" ht="20.25"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6"/>
      <c r="AN29" s="166"/>
      <c r="AO29" s="1207"/>
      <c r="AP29" s="1207"/>
      <c r="AQ29" s="167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41"/>
      <c r="BC29" s="141"/>
      <c r="BD29" s="141"/>
      <c r="BE29" s="141"/>
      <c r="BF29" s="141"/>
      <c r="BG29" s="141"/>
      <c r="BH29" s="141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6"/>
    </row>
    <row r="30" spans="3:86" ht="18" customHeight="1"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208" t="s">
        <v>14</v>
      </c>
      <c r="Y30" s="1208"/>
      <c r="Z30" s="1208"/>
      <c r="AA30" s="1208"/>
      <c r="AB30" s="1208"/>
      <c r="AC30" s="1208"/>
      <c r="AD30" s="1208"/>
      <c r="AE30" s="1208"/>
      <c r="AF30" s="1208"/>
      <c r="AG30" s="1208"/>
      <c r="AH30" s="1208"/>
      <c r="AI30" s="1208"/>
      <c r="AJ30" s="1208"/>
      <c r="AK30" s="1208"/>
      <c r="AL30" s="1209" t="s">
        <v>15</v>
      </c>
      <c r="AM30" s="1209"/>
      <c r="AN30" s="1209"/>
      <c r="AO30" s="1209"/>
      <c r="AP30" s="1209"/>
      <c r="AQ30" s="1209"/>
      <c r="AR30" s="1209"/>
      <c r="AS30" s="1209"/>
      <c r="AT30" s="1209"/>
      <c r="AU30" s="1209"/>
      <c r="AV30" s="1209"/>
      <c r="AW30" s="1210" t="s">
        <v>16</v>
      </c>
      <c r="AX30" s="1210"/>
      <c r="AY30" s="1210"/>
      <c r="AZ30" s="1210"/>
      <c r="BA30" s="1210"/>
      <c r="BB30" s="1210"/>
      <c r="BC30" s="1210"/>
      <c r="BD30" s="141"/>
      <c r="BE30" s="141"/>
      <c r="BF30" s="141"/>
      <c r="BG30" s="141"/>
      <c r="BH30" s="141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6"/>
    </row>
    <row r="31" spans="3:86" ht="18" customHeight="1"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211" t="s">
        <v>17</v>
      </c>
      <c r="Y31" s="1211"/>
      <c r="Z31" s="1211"/>
      <c r="AA31" s="1211"/>
      <c r="AB31" s="1211"/>
      <c r="AC31" s="1211"/>
      <c r="AD31" s="1211"/>
      <c r="AE31" s="1211"/>
      <c r="AF31" s="1211"/>
      <c r="AG31" s="1211"/>
      <c r="AH31" s="1211"/>
      <c r="AI31" s="1211"/>
      <c r="AJ31" s="1211"/>
      <c r="AK31" s="1211"/>
      <c r="AL31" s="1209"/>
      <c r="AM31" s="1209"/>
      <c r="AN31" s="1209"/>
      <c r="AO31" s="1209"/>
      <c r="AP31" s="1209"/>
      <c r="AQ31" s="1209"/>
      <c r="AR31" s="1209"/>
      <c r="AS31" s="1209"/>
      <c r="AT31" s="1209"/>
      <c r="AU31" s="1209"/>
      <c r="AV31" s="1209"/>
      <c r="AW31" s="1210"/>
      <c r="AX31" s="1210"/>
      <c r="AY31" s="1210"/>
      <c r="AZ31" s="1210"/>
      <c r="BA31" s="1210"/>
      <c r="BB31" s="1210"/>
      <c r="BC31" s="1210"/>
      <c r="BD31" s="141"/>
      <c r="BE31" s="141"/>
      <c r="BF31" s="141"/>
      <c r="BG31" s="141"/>
      <c r="BH31" s="141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6"/>
    </row>
    <row r="32" spans="3:86" ht="20.25"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3"/>
      <c r="AN32" s="163"/>
      <c r="AO32" s="163"/>
      <c r="AP32" s="163"/>
      <c r="AQ32" s="163"/>
      <c r="AR32" s="163"/>
      <c r="AS32" s="163"/>
      <c r="AT32" s="163"/>
      <c r="AU32" s="138"/>
      <c r="AV32" s="138"/>
      <c r="AW32" s="138"/>
      <c r="AX32" s="138"/>
      <c r="AY32" s="138"/>
      <c r="AZ32" s="138"/>
      <c r="BA32" s="138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6"/>
    </row>
    <row r="33" spans="3:88" ht="18.75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6"/>
    </row>
    <row r="34" spans="3:88"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41"/>
      <c r="AE34" s="141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41"/>
      <c r="AW34" s="141"/>
      <c r="AX34" s="138"/>
      <c r="AY34" s="138"/>
      <c r="AZ34" s="138"/>
      <c r="BA34" s="138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6"/>
    </row>
    <row r="35" spans="3:88" ht="20.25"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212" t="s">
        <v>298</v>
      </c>
      <c r="Z35" s="1212"/>
      <c r="AA35" s="1212"/>
      <c r="AB35" s="1212"/>
      <c r="AC35" s="1212"/>
      <c r="AD35" s="1212"/>
      <c r="AE35" s="1212"/>
      <c r="AF35" s="1212"/>
      <c r="AG35" s="1212"/>
      <c r="AH35" s="1212"/>
      <c r="AI35" s="1212"/>
      <c r="AJ35" s="1212"/>
      <c r="AK35" s="1212"/>
      <c r="AL35" s="1212"/>
      <c r="AM35" s="1212"/>
      <c r="AN35" s="1212"/>
      <c r="AO35" s="1212"/>
      <c r="AP35" s="1212"/>
      <c r="AQ35" s="1212"/>
      <c r="AR35" s="1212"/>
      <c r="AS35" s="1212"/>
      <c r="AT35" s="1212"/>
      <c r="AU35" s="1212"/>
      <c r="AV35" s="1212"/>
      <c r="AW35" s="1212"/>
      <c r="AX35" s="1212"/>
      <c r="AY35" s="1212"/>
      <c r="AZ35" s="1212"/>
      <c r="BA35" s="1212"/>
      <c r="BB35" s="1212"/>
      <c r="BC35" s="1212"/>
      <c r="BD35" s="1212"/>
      <c r="BE35" s="1212"/>
      <c r="BF35" s="1212"/>
      <c r="BG35" s="1212"/>
      <c r="BH35" s="1212"/>
      <c r="BI35" s="1212"/>
      <c r="BJ35" s="1212"/>
      <c r="BK35" s="141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6"/>
    </row>
    <row r="36" spans="3:88" ht="20.25"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197" t="s">
        <v>18</v>
      </c>
      <c r="AD36" s="1197"/>
      <c r="AE36" s="1197"/>
      <c r="AF36" s="1197"/>
      <c r="AG36" s="1197"/>
      <c r="AH36" s="1197"/>
      <c r="AI36" s="1197"/>
      <c r="AJ36" s="1197"/>
      <c r="AK36" s="1197"/>
      <c r="AL36" s="1197"/>
      <c r="AM36" s="1197"/>
      <c r="AN36" s="1197"/>
      <c r="AO36" s="1197"/>
      <c r="AP36" s="1197"/>
      <c r="AQ36" s="1197"/>
      <c r="AR36" s="1197"/>
      <c r="AS36" s="1197"/>
      <c r="AT36" s="1197"/>
      <c r="AU36" s="1197"/>
      <c r="AV36" s="1197"/>
      <c r="AW36" s="1197"/>
      <c r="AX36" s="1197"/>
      <c r="AY36" s="1197"/>
      <c r="AZ36" s="1197"/>
      <c r="BA36" s="1197"/>
      <c r="BB36" s="1197"/>
      <c r="BC36" s="1197"/>
      <c r="BD36" s="1197"/>
      <c r="BE36" s="1197"/>
      <c r="BF36" s="1197"/>
      <c r="BG36" s="1197"/>
      <c r="BH36" s="141"/>
      <c r="BI36" s="141"/>
      <c r="BJ36" s="141"/>
      <c r="BK36" s="141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6"/>
    </row>
    <row r="37" spans="3:88" ht="20.25"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197" t="s">
        <v>15</v>
      </c>
      <c r="AD37" s="1197"/>
      <c r="AE37" s="1197"/>
      <c r="AF37" s="1197"/>
      <c r="AG37" s="1197"/>
      <c r="AH37" s="1197"/>
      <c r="AI37" s="1197"/>
      <c r="AJ37" s="1197"/>
      <c r="AK37" s="1197"/>
      <c r="AL37" s="1197"/>
      <c r="AM37" s="1197"/>
      <c r="AN37" s="1197"/>
      <c r="AO37" s="1197"/>
      <c r="AP37" s="1197"/>
      <c r="AQ37" s="1197"/>
      <c r="AR37" s="1197"/>
      <c r="AS37" s="1197"/>
      <c r="AT37" s="1197"/>
      <c r="AU37" s="1197"/>
      <c r="AV37" s="1197"/>
      <c r="AW37" s="1197"/>
      <c r="AX37" s="1197"/>
      <c r="AY37" s="1197"/>
      <c r="AZ37" s="1197"/>
      <c r="BA37" s="1197"/>
      <c r="BB37" s="1197"/>
      <c r="BC37" s="1197"/>
      <c r="BD37" s="1197"/>
      <c r="BE37" s="1197"/>
      <c r="BF37" s="1197"/>
      <c r="BG37" s="1197"/>
      <c r="BH37" s="141"/>
      <c r="BI37" s="141"/>
      <c r="BJ37" s="141"/>
      <c r="BK37" s="141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6"/>
    </row>
    <row r="38" spans="3:88" ht="20.25"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68"/>
      <c r="AC38" s="169"/>
      <c r="AD38" s="169"/>
      <c r="AE38" s="169"/>
      <c r="AF38" s="169"/>
      <c r="AG38" s="169"/>
      <c r="AH38" s="169"/>
      <c r="AI38" s="169"/>
      <c r="AJ38" s="169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6"/>
    </row>
    <row r="39" spans="3:88"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6"/>
    </row>
    <row r="40" spans="3:88"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6"/>
    </row>
    <row r="41" spans="3:88"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6"/>
    </row>
    <row r="42" spans="3:88"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6"/>
    </row>
    <row r="43" spans="3:88"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</row>
    <row r="44" spans="3:88" ht="18.75">
      <c r="C44" s="138"/>
      <c r="D44" s="138"/>
      <c r="E44" s="138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543" t="s">
        <v>19</v>
      </c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631" t="s">
        <v>347</v>
      </c>
      <c r="BF44" s="631"/>
      <c r="BG44" s="631"/>
      <c r="BH44" s="631"/>
      <c r="BI44" s="631"/>
      <c r="BJ44" s="631"/>
      <c r="BK44" s="631"/>
      <c r="BL44" s="631"/>
      <c r="BM44" s="631"/>
      <c r="BN44" s="631"/>
      <c r="BO44" s="631"/>
      <c r="BP44" s="631"/>
      <c r="BQ44" s="631"/>
      <c r="BR44" s="631"/>
      <c r="BS44" s="631"/>
      <c r="BT44" s="631"/>
      <c r="BU44" s="631"/>
      <c r="BV44" s="631"/>
      <c r="BW44" s="631"/>
      <c r="BX44" s="631"/>
      <c r="BY44" s="631"/>
      <c r="BZ44" s="631"/>
      <c r="CA44" s="631"/>
      <c r="CB44" s="631"/>
      <c r="CC44" s="631"/>
      <c r="CD44" s="631"/>
      <c r="CE44" s="631"/>
      <c r="CF44" s="631"/>
      <c r="CG44" s="631"/>
      <c r="CH44" s="631"/>
      <c r="CI44" s="376"/>
      <c r="CJ44" s="376"/>
    </row>
    <row r="45" spans="3:88" ht="15.75" thickBot="1"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347"/>
      <c r="BF45" s="347"/>
      <c r="BG45" s="347"/>
      <c r="BH45" s="347"/>
      <c r="BI45" s="347"/>
      <c r="BJ45" s="347"/>
      <c r="BK45" s="347"/>
      <c r="BL45" s="347"/>
      <c r="BM45" s="347"/>
      <c r="BN45" s="347"/>
      <c r="BO45" s="347"/>
      <c r="BP45" s="347"/>
      <c r="BQ45" s="347"/>
      <c r="BR45" s="347"/>
      <c r="BS45" s="347"/>
      <c r="BT45" s="347"/>
      <c r="BU45" s="347"/>
      <c r="BV45" s="347"/>
      <c r="BW45" s="347"/>
      <c r="BX45" s="347"/>
      <c r="BY45" s="347"/>
      <c r="BZ45" s="347"/>
      <c r="CA45" s="347"/>
      <c r="CB45" s="347"/>
      <c r="CC45" s="347"/>
      <c r="CD45" s="347"/>
      <c r="CE45" s="347"/>
      <c r="CF45" s="347"/>
      <c r="CG45" s="347"/>
      <c r="CH45" s="105"/>
      <c r="CI45" s="105"/>
      <c r="CJ45" s="105"/>
    </row>
    <row r="46" spans="3:88" ht="15" customHeight="1">
      <c r="C46" s="138"/>
      <c r="D46" s="1198" t="s">
        <v>20</v>
      </c>
      <c r="E46" s="1201" t="s">
        <v>21</v>
      </c>
      <c r="F46" s="1202"/>
      <c r="G46" s="1202"/>
      <c r="H46" s="1202"/>
      <c r="I46" s="1203"/>
      <c r="J46" s="1201" t="s">
        <v>22</v>
      </c>
      <c r="K46" s="1202"/>
      <c r="L46" s="1202"/>
      <c r="M46" s="1203"/>
      <c r="N46" s="1201" t="s">
        <v>23</v>
      </c>
      <c r="O46" s="1202"/>
      <c r="P46" s="1202"/>
      <c r="Q46" s="1203"/>
      <c r="R46" s="1201" t="s">
        <v>24</v>
      </c>
      <c r="S46" s="1202"/>
      <c r="T46" s="1202"/>
      <c r="U46" s="1202"/>
      <c r="V46" s="1203"/>
      <c r="W46" s="1201" t="s">
        <v>25</v>
      </c>
      <c r="X46" s="1202"/>
      <c r="Y46" s="1202"/>
      <c r="Z46" s="1203"/>
      <c r="AA46" s="1204" t="s">
        <v>26</v>
      </c>
      <c r="AB46" s="1205"/>
      <c r="AC46" s="1205"/>
      <c r="AD46" s="1206"/>
      <c r="AE46" s="1204" t="s">
        <v>27</v>
      </c>
      <c r="AF46" s="1205"/>
      <c r="AG46" s="1205"/>
      <c r="AH46" s="1206"/>
      <c r="AI46" s="1204" t="s">
        <v>28</v>
      </c>
      <c r="AJ46" s="1205"/>
      <c r="AK46" s="1205"/>
      <c r="AL46" s="1205"/>
      <c r="AM46" s="1206"/>
      <c r="AN46" s="1204" t="s">
        <v>29</v>
      </c>
      <c r="AO46" s="1205"/>
      <c r="AP46" s="1205"/>
      <c r="AQ46" s="1206"/>
      <c r="AR46" s="1204" t="s">
        <v>30</v>
      </c>
      <c r="AS46" s="1205"/>
      <c r="AT46" s="1205"/>
      <c r="AU46" s="1205"/>
      <c r="AV46" s="1206"/>
      <c r="AW46" s="1204" t="s">
        <v>31</v>
      </c>
      <c r="AX46" s="1205"/>
      <c r="AY46" s="1205"/>
      <c r="AZ46" s="1206"/>
      <c r="BA46" s="1204" t="s">
        <v>32</v>
      </c>
      <c r="BB46" s="1205"/>
      <c r="BC46" s="1205"/>
      <c r="BD46" s="1222"/>
      <c r="BE46" s="633" t="s">
        <v>321</v>
      </c>
      <c r="BF46" s="634"/>
      <c r="BG46" s="634"/>
      <c r="BH46" s="635"/>
      <c r="BI46" s="633" t="s">
        <v>33</v>
      </c>
      <c r="BJ46" s="634"/>
      <c r="BK46" s="634"/>
      <c r="BL46" s="634"/>
      <c r="BM46" s="634"/>
      <c r="BN46" s="634"/>
      <c r="BO46" s="634"/>
      <c r="BP46" s="634"/>
      <c r="BQ46" s="634"/>
      <c r="BR46" s="634"/>
      <c r="BS46" s="634"/>
      <c r="BT46" s="635"/>
      <c r="BU46" s="642" t="s">
        <v>34</v>
      </c>
      <c r="BV46" s="643"/>
      <c r="BW46" s="648" t="s">
        <v>35</v>
      </c>
      <c r="BX46" s="649"/>
      <c r="BY46" s="649"/>
      <c r="BZ46" s="649"/>
      <c r="CA46" s="649"/>
      <c r="CB46" s="649"/>
      <c r="CC46" s="649"/>
      <c r="CD46" s="650"/>
      <c r="CE46" s="657" t="s">
        <v>212</v>
      </c>
      <c r="CF46" s="658"/>
      <c r="CG46" s="664" t="s">
        <v>36</v>
      </c>
      <c r="CH46" s="667" t="s">
        <v>37</v>
      </c>
    </row>
    <row r="47" spans="3:88" ht="30" customHeight="1" thickBot="1">
      <c r="C47" s="138"/>
      <c r="D47" s="1199"/>
      <c r="E47" s="377">
        <v>1</v>
      </c>
      <c r="F47" s="377">
        <v>8</v>
      </c>
      <c r="G47" s="377">
        <v>15</v>
      </c>
      <c r="H47" s="377">
        <v>22</v>
      </c>
      <c r="I47" s="377">
        <v>29</v>
      </c>
      <c r="J47" s="377">
        <v>6</v>
      </c>
      <c r="K47" s="377">
        <v>13</v>
      </c>
      <c r="L47" s="377">
        <v>20</v>
      </c>
      <c r="M47" s="377">
        <v>27</v>
      </c>
      <c r="N47" s="377">
        <v>3</v>
      </c>
      <c r="O47" s="377">
        <v>10</v>
      </c>
      <c r="P47" s="377">
        <v>17</v>
      </c>
      <c r="Q47" s="377">
        <v>24</v>
      </c>
      <c r="R47" s="377">
        <v>1</v>
      </c>
      <c r="S47" s="377">
        <v>8</v>
      </c>
      <c r="T47" s="377">
        <v>15</v>
      </c>
      <c r="U47" s="377">
        <v>22</v>
      </c>
      <c r="V47" s="377">
        <v>29</v>
      </c>
      <c r="W47" s="377">
        <v>5</v>
      </c>
      <c r="X47" s="377">
        <v>12</v>
      </c>
      <c r="Y47" s="377">
        <v>19</v>
      </c>
      <c r="Z47" s="377">
        <v>26</v>
      </c>
      <c r="AA47" s="377">
        <v>2</v>
      </c>
      <c r="AB47" s="377">
        <v>9</v>
      </c>
      <c r="AC47" s="377">
        <v>16</v>
      </c>
      <c r="AD47" s="377">
        <v>23</v>
      </c>
      <c r="AE47" s="377">
        <v>2</v>
      </c>
      <c r="AF47" s="377">
        <v>9</v>
      </c>
      <c r="AG47" s="377">
        <v>16</v>
      </c>
      <c r="AH47" s="377">
        <v>23</v>
      </c>
      <c r="AI47" s="377">
        <v>30</v>
      </c>
      <c r="AJ47" s="377">
        <v>6</v>
      </c>
      <c r="AK47" s="377">
        <v>13</v>
      </c>
      <c r="AL47" s="377">
        <v>20</v>
      </c>
      <c r="AM47" s="377">
        <v>27</v>
      </c>
      <c r="AN47" s="377">
        <v>4</v>
      </c>
      <c r="AO47" s="377">
        <v>11</v>
      </c>
      <c r="AP47" s="377">
        <v>18</v>
      </c>
      <c r="AQ47" s="377">
        <v>25</v>
      </c>
      <c r="AR47" s="377">
        <v>1</v>
      </c>
      <c r="AS47" s="377">
        <v>8</v>
      </c>
      <c r="AT47" s="377">
        <v>15</v>
      </c>
      <c r="AU47" s="377">
        <v>22</v>
      </c>
      <c r="AV47" s="377">
        <v>29</v>
      </c>
      <c r="AW47" s="377">
        <v>6</v>
      </c>
      <c r="AX47" s="377">
        <v>13</v>
      </c>
      <c r="AY47" s="377">
        <v>20</v>
      </c>
      <c r="AZ47" s="377">
        <v>27</v>
      </c>
      <c r="BA47" s="377">
        <v>3</v>
      </c>
      <c r="BB47" s="377">
        <v>10</v>
      </c>
      <c r="BC47" s="377">
        <v>17</v>
      </c>
      <c r="BD47" s="378">
        <v>24</v>
      </c>
      <c r="BE47" s="636"/>
      <c r="BF47" s="637"/>
      <c r="BG47" s="637"/>
      <c r="BH47" s="638"/>
      <c r="BI47" s="639"/>
      <c r="BJ47" s="640"/>
      <c r="BK47" s="640"/>
      <c r="BL47" s="640"/>
      <c r="BM47" s="640"/>
      <c r="BN47" s="640"/>
      <c r="BO47" s="640"/>
      <c r="BP47" s="640"/>
      <c r="BQ47" s="640"/>
      <c r="BR47" s="640"/>
      <c r="BS47" s="640"/>
      <c r="BT47" s="641"/>
      <c r="BU47" s="644"/>
      <c r="BV47" s="645"/>
      <c r="BW47" s="651"/>
      <c r="BX47" s="652"/>
      <c r="BY47" s="652"/>
      <c r="BZ47" s="652"/>
      <c r="CA47" s="652"/>
      <c r="CB47" s="652"/>
      <c r="CC47" s="652"/>
      <c r="CD47" s="653"/>
      <c r="CE47" s="659"/>
      <c r="CF47" s="660"/>
      <c r="CG47" s="665"/>
      <c r="CH47" s="668"/>
    </row>
    <row r="48" spans="3:88" ht="30" customHeight="1" thickBot="1">
      <c r="C48" s="138"/>
      <c r="D48" s="1199"/>
      <c r="E48" s="379">
        <v>7</v>
      </c>
      <c r="F48" s="379">
        <v>14</v>
      </c>
      <c r="G48" s="379">
        <v>21</v>
      </c>
      <c r="H48" s="379">
        <v>28</v>
      </c>
      <c r="I48" s="379">
        <v>5</v>
      </c>
      <c r="J48" s="379">
        <v>12</v>
      </c>
      <c r="K48" s="379">
        <v>19</v>
      </c>
      <c r="L48" s="379">
        <v>26</v>
      </c>
      <c r="M48" s="379">
        <v>2</v>
      </c>
      <c r="N48" s="379">
        <v>9</v>
      </c>
      <c r="O48" s="379">
        <v>16</v>
      </c>
      <c r="P48" s="379">
        <v>23</v>
      </c>
      <c r="Q48" s="379">
        <v>30</v>
      </c>
      <c r="R48" s="379">
        <v>7</v>
      </c>
      <c r="S48" s="379">
        <v>14</v>
      </c>
      <c r="T48" s="379">
        <v>21</v>
      </c>
      <c r="U48" s="379">
        <v>28</v>
      </c>
      <c r="V48" s="379">
        <v>4</v>
      </c>
      <c r="W48" s="379">
        <v>11</v>
      </c>
      <c r="X48" s="379">
        <v>18</v>
      </c>
      <c r="Y48" s="379">
        <v>25</v>
      </c>
      <c r="Z48" s="379">
        <v>1</v>
      </c>
      <c r="AA48" s="379">
        <v>8</v>
      </c>
      <c r="AB48" s="379">
        <v>15</v>
      </c>
      <c r="AC48" s="379">
        <v>22</v>
      </c>
      <c r="AD48" s="379">
        <v>1</v>
      </c>
      <c r="AE48" s="379">
        <v>8</v>
      </c>
      <c r="AF48" s="379">
        <v>15</v>
      </c>
      <c r="AG48" s="379">
        <v>22</v>
      </c>
      <c r="AH48" s="379">
        <v>29</v>
      </c>
      <c r="AI48" s="379">
        <v>5</v>
      </c>
      <c r="AJ48" s="379">
        <v>12</v>
      </c>
      <c r="AK48" s="379">
        <v>19</v>
      </c>
      <c r="AL48" s="379">
        <v>26</v>
      </c>
      <c r="AM48" s="379">
        <v>3</v>
      </c>
      <c r="AN48" s="379">
        <v>10</v>
      </c>
      <c r="AO48" s="379">
        <v>17</v>
      </c>
      <c r="AP48" s="379">
        <v>24</v>
      </c>
      <c r="AQ48" s="379">
        <v>31</v>
      </c>
      <c r="AR48" s="379">
        <v>7</v>
      </c>
      <c r="AS48" s="379">
        <v>14</v>
      </c>
      <c r="AT48" s="379">
        <v>21</v>
      </c>
      <c r="AU48" s="379">
        <v>28</v>
      </c>
      <c r="AV48" s="379">
        <v>5</v>
      </c>
      <c r="AW48" s="379">
        <v>12</v>
      </c>
      <c r="AX48" s="379">
        <v>19</v>
      </c>
      <c r="AY48" s="379">
        <v>26</v>
      </c>
      <c r="AZ48" s="379">
        <v>2</v>
      </c>
      <c r="BA48" s="379">
        <v>9</v>
      </c>
      <c r="BB48" s="379">
        <v>16</v>
      </c>
      <c r="BC48" s="379">
        <v>23</v>
      </c>
      <c r="BD48" s="380">
        <v>30</v>
      </c>
      <c r="BE48" s="636"/>
      <c r="BF48" s="637"/>
      <c r="BG48" s="637"/>
      <c r="BH48" s="638"/>
      <c r="BI48" s="1225" t="s">
        <v>38</v>
      </c>
      <c r="BJ48" s="1226"/>
      <c r="BK48" s="1226"/>
      <c r="BL48" s="1227"/>
      <c r="BM48" s="633" t="s">
        <v>39</v>
      </c>
      <c r="BN48" s="634"/>
      <c r="BO48" s="634"/>
      <c r="BP48" s="635"/>
      <c r="BQ48" s="633" t="s">
        <v>40</v>
      </c>
      <c r="BR48" s="634"/>
      <c r="BS48" s="634"/>
      <c r="BT48" s="635"/>
      <c r="BU48" s="644"/>
      <c r="BV48" s="645"/>
      <c r="BW48" s="654"/>
      <c r="BX48" s="655"/>
      <c r="BY48" s="655"/>
      <c r="BZ48" s="655"/>
      <c r="CA48" s="655"/>
      <c r="CB48" s="655"/>
      <c r="CC48" s="655"/>
      <c r="CD48" s="656"/>
      <c r="CE48" s="659"/>
      <c r="CF48" s="660"/>
      <c r="CG48" s="665"/>
      <c r="CH48" s="668"/>
    </row>
    <row r="49" spans="3:86" ht="80.099999999999994" customHeight="1">
      <c r="C49" s="138"/>
      <c r="D49" s="1199"/>
      <c r="E49" s="1180">
        <v>1</v>
      </c>
      <c r="F49" s="1180">
        <v>2</v>
      </c>
      <c r="G49" s="1180">
        <v>3</v>
      </c>
      <c r="H49" s="1180">
        <v>4</v>
      </c>
      <c r="I49" s="1180">
        <v>5</v>
      </c>
      <c r="J49" s="1180">
        <v>6</v>
      </c>
      <c r="K49" s="1180">
        <v>7</v>
      </c>
      <c r="L49" s="1180">
        <v>8</v>
      </c>
      <c r="M49" s="1180">
        <v>9</v>
      </c>
      <c r="N49" s="1180">
        <v>10</v>
      </c>
      <c r="O49" s="1180">
        <v>11</v>
      </c>
      <c r="P49" s="1180">
        <v>12</v>
      </c>
      <c r="Q49" s="1180">
        <v>13</v>
      </c>
      <c r="R49" s="1180">
        <v>14</v>
      </c>
      <c r="S49" s="1180">
        <v>15</v>
      </c>
      <c r="T49" s="1180">
        <v>16</v>
      </c>
      <c r="U49" s="1180">
        <v>17</v>
      </c>
      <c r="V49" s="1180">
        <v>18</v>
      </c>
      <c r="W49" s="1180">
        <v>19</v>
      </c>
      <c r="X49" s="1180">
        <v>20</v>
      </c>
      <c r="Y49" s="1180">
        <v>21</v>
      </c>
      <c r="Z49" s="1180">
        <v>22</v>
      </c>
      <c r="AA49" s="1180">
        <v>23</v>
      </c>
      <c r="AB49" s="1180">
        <v>24</v>
      </c>
      <c r="AC49" s="1180">
        <v>25</v>
      </c>
      <c r="AD49" s="1180">
        <v>26</v>
      </c>
      <c r="AE49" s="1180">
        <v>27</v>
      </c>
      <c r="AF49" s="1180">
        <v>28</v>
      </c>
      <c r="AG49" s="1180">
        <v>29</v>
      </c>
      <c r="AH49" s="1180">
        <v>30</v>
      </c>
      <c r="AI49" s="1180">
        <v>31</v>
      </c>
      <c r="AJ49" s="1180">
        <v>32</v>
      </c>
      <c r="AK49" s="1180">
        <v>33</v>
      </c>
      <c r="AL49" s="1180">
        <v>34</v>
      </c>
      <c r="AM49" s="1180">
        <v>35</v>
      </c>
      <c r="AN49" s="1180">
        <v>36</v>
      </c>
      <c r="AO49" s="1180">
        <v>37</v>
      </c>
      <c r="AP49" s="1180">
        <v>38</v>
      </c>
      <c r="AQ49" s="1180">
        <v>39</v>
      </c>
      <c r="AR49" s="1180">
        <v>40</v>
      </c>
      <c r="AS49" s="1180">
        <v>41</v>
      </c>
      <c r="AT49" s="1180">
        <v>42</v>
      </c>
      <c r="AU49" s="1180">
        <v>43</v>
      </c>
      <c r="AV49" s="1180">
        <v>44</v>
      </c>
      <c r="AW49" s="1180">
        <v>45</v>
      </c>
      <c r="AX49" s="1180">
        <v>46</v>
      </c>
      <c r="AY49" s="1180">
        <v>47</v>
      </c>
      <c r="AZ49" s="1180">
        <v>48</v>
      </c>
      <c r="BA49" s="1180">
        <v>49</v>
      </c>
      <c r="BB49" s="1180">
        <v>50</v>
      </c>
      <c r="BC49" s="1180">
        <v>51</v>
      </c>
      <c r="BD49" s="1180">
        <v>52</v>
      </c>
      <c r="BE49" s="636"/>
      <c r="BF49" s="637"/>
      <c r="BG49" s="637"/>
      <c r="BH49" s="638"/>
      <c r="BI49" s="1228"/>
      <c r="BJ49" s="1229"/>
      <c r="BK49" s="1229"/>
      <c r="BL49" s="1230"/>
      <c r="BM49" s="636"/>
      <c r="BN49" s="637"/>
      <c r="BO49" s="637"/>
      <c r="BP49" s="638"/>
      <c r="BQ49" s="636"/>
      <c r="BR49" s="637"/>
      <c r="BS49" s="637"/>
      <c r="BT49" s="638"/>
      <c r="BU49" s="644"/>
      <c r="BV49" s="645"/>
      <c r="BW49" s="670" t="s">
        <v>41</v>
      </c>
      <c r="BX49" s="671"/>
      <c r="BY49" s="1189" t="s">
        <v>42</v>
      </c>
      <c r="BZ49" s="1190"/>
      <c r="CA49" s="670" t="s">
        <v>261</v>
      </c>
      <c r="CB49" s="671"/>
      <c r="CC49" s="670" t="s">
        <v>260</v>
      </c>
      <c r="CD49" s="671"/>
      <c r="CE49" s="661"/>
      <c r="CF49" s="660"/>
      <c r="CG49" s="665"/>
      <c r="CH49" s="668"/>
    </row>
    <row r="50" spans="3:86" ht="80.099999999999994" customHeight="1" thickBot="1">
      <c r="C50" s="138"/>
      <c r="D50" s="1199"/>
      <c r="E50" s="1181"/>
      <c r="F50" s="1181"/>
      <c r="G50" s="1181"/>
      <c r="H50" s="1181"/>
      <c r="I50" s="1181"/>
      <c r="J50" s="1181"/>
      <c r="K50" s="1181"/>
      <c r="L50" s="1181"/>
      <c r="M50" s="1181"/>
      <c r="N50" s="1181"/>
      <c r="O50" s="1181"/>
      <c r="P50" s="1181"/>
      <c r="Q50" s="1181"/>
      <c r="R50" s="1181"/>
      <c r="S50" s="1181"/>
      <c r="T50" s="1181"/>
      <c r="U50" s="1181"/>
      <c r="V50" s="1181"/>
      <c r="W50" s="1181"/>
      <c r="X50" s="1181"/>
      <c r="Y50" s="1181"/>
      <c r="Z50" s="1181"/>
      <c r="AA50" s="1181"/>
      <c r="AB50" s="1181"/>
      <c r="AC50" s="1181"/>
      <c r="AD50" s="1181"/>
      <c r="AE50" s="1181"/>
      <c r="AF50" s="1181"/>
      <c r="AG50" s="1181"/>
      <c r="AH50" s="1181"/>
      <c r="AI50" s="1181"/>
      <c r="AJ50" s="1181"/>
      <c r="AK50" s="1181"/>
      <c r="AL50" s="1181"/>
      <c r="AM50" s="1181"/>
      <c r="AN50" s="1181"/>
      <c r="AO50" s="1181"/>
      <c r="AP50" s="1181"/>
      <c r="AQ50" s="1181"/>
      <c r="AR50" s="1181"/>
      <c r="AS50" s="1181"/>
      <c r="AT50" s="1181"/>
      <c r="AU50" s="1181"/>
      <c r="AV50" s="1181"/>
      <c r="AW50" s="1181"/>
      <c r="AX50" s="1181"/>
      <c r="AY50" s="1181"/>
      <c r="AZ50" s="1181"/>
      <c r="BA50" s="1181"/>
      <c r="BB50" s="1181"/>
      <c r="BC50" s="1181"/>
      <c r="BD50" s="1181"/>
      <c r="BE50" s="636"/>
      <c r="BF50" s="637"/>
      <c r="BG50" s="637"/>
      <c r="BH50" s="638"/>
      <c r="BI50" s="1231"/>
      <c r="BJ50" s="1232"/>
      <c r="BK50" s="1232"/>
      <c r="BL50" s="1233"/>
      <c r="BM50" s="639"/>
      <c r="BN50" s="640"/>
      <c r="BO50" s="640"/>
      <c r="BP50" s="641"/>
      <c r="BQ50" s="639"/>
      <c r="BR50" s="640"/>
      <c r="BS50" s="640"/>
      <c r="BT50" s="641"/>
      <c r="BU50" s="646"/>
      <c r="BV50" s="647"/>
      <c r="BW50" s="672"/>
      <c r="BX50" s="673"/>
      <c r="BY50" s="1191"/>
      <c r="BZ50" s="1192"/>
      <c r="CA50" s="672"/>
      <c r="CB50" s="673"/>
      <c r="CC50" s="672"/>
      <c r="CD50" s="673"/>
      <c r="CE50" s="662"/>
      <c r="CF50" s="663"/>
      <c r="CG50" s="666"/>
      <c r="CH50" s="669"/>
    </row>
    <row r="51" spans="3:86" ht="15.75" customHeight="1" thickBot="1">
      <c r="C51" s="138"/>
      <c r="D51" s="1200"/>
      <c r="E51" s="1182"/>
      <c r="F51" s="1182"/>
      <c r="G51" s="1182"/>
      <c r="H51" s="1182"/>
      <c r="I51" s="1182"/>
      <c r="J51" s="1182"/>
      <c r="K51" s="1182"/>
      <c r="L51" s="1182"/>
      <c r="M51" s="1182"/>
      <c r="N51" s="1182"/>
      <c r="O51" s="1182"/>
      <c r="P51" s="1182"/>
      <c r="Q51" s="1182"/>
      <c r="R51" s="1182"/>
      <c r="S51" s="1182"/>
      <c r="T51" s="1182"/>
      <c r="U51" s="1182"/>
      <c r="V51" s="1182"/>
      <c r="W51" s="1182"/>
      <c r="X51" s="1182"/>
      <c r="Y51" s="1182"/>
      <c r="Z51" s="1182"/>
      <c r="AA51" s="1182"/>
      <c r="AB51" s="1182"/>
      <c r="AC51" s="1182"/>
      <c r="AD51" s="1182"/>
      <c r="AE51" s="1182"/>
      <c r="AF51" s="1182"/>
      <c r="AG51" s="1182"/>
      <c r="AH51" s="1182"/>
      <c r="AI51" s="1182"/>
      <c r="AJ51" s="1182"/>
      <c r="AK51" s="1182"/>
      <c r="AL51" s="1182"/>
      <c r="AM51" s="1182"/>
      <c r="AN51" s="1182"/>
      <c r="AO51" s="1182"/>
      <c r="AP51" s="1182"/>
      <c r="AQ51" s="1182"/>
      <c r="AR51" s="1182"/>
      <c r="AS51" s="1182"/>
      <c r="AT51" s="1182"/>
      <c r="AU51" s="1182"/>
      <c r="AV51" s="1182"/>
      <c r="AW51" s="1182"/>
      <c r="AX51" s="1182"/>
      <c r="AY51" s="1182"/>
      <c r="AZ51" s="1182"/>
      <c r="BA51" s="1182"/>
      <c r="BB51" s="1182"/>
      <c r="BC51" s="1182"/>
      <c r="BD51" s="1182"/>
      <c r="BE51" s="639"/>
      <c r="BF51" s="640"/>
      <c r="BG51" s="640"/>
      <c r="BH51" s="641"/>
      <c r="BI51" s="1183" t="s">
        <v>322</v>
      </c>
      <c r="BJ51" s="1184"/>
      <c r="BK51" s="1185" t="s">
        <v>44</v>
      </c>
      <c r="BL51" s="1186"/>
      <c r="BM51" s="1183" t="s">
        <v>43</v>
      </c>
      <c r="BN51" s="1184"/>
      <c r="BO51" s="1185" t="s">
        <v>44</v>
      </c>
      <c r="BP51" s="1186"/>
      <c r="BQ51" s="1183" t="s">
        <v>43</v>
      </c>
      <c r="BR51" s="1184"/>
      <c r="BS51" s="1185" t="s">
        <v>44</v>
      </c>
      <c r="BT51" s="1186"/>
      <c r="BU51" s="674" t="s">
        <v>43</v>
      </c>
      <c r="BV51" s="675"/>
      <c r="BW51" s="674" t="s">
        <v>43</v>
      </c>
      <c r="BX51" s="675"/>
      <c r="BY51" s="674" t="s">
        <v>43</v>
      </c>
      <c r="BZ51" s="675"/>
      <c r="CA51" s="674" t="s">
        <v>43</v>
      </c>
      <c r="CB51" s="675"/>
      <c r="CC51" s="674" t="s">
        <v>43</v>
      </c>
      <c r="CD51" s="675"/>
      <c r="CE51" s="676" t="s">
        <v>43</v>
      </c>
      <c r="CF51" s="675"/>
      <c r="CG51" s="544" t="s">
        <v>43</v>
      </c>
      <c r="CH51" s="375" t="s">
        <v>43</v>
      </c>
    </row>
    <row r="52" spans="3:86" ht="20.100000000000001" customHeight="1" thickBot="1">
      <c r="C52" s="138"/>
      <c r="D52" s="171">
        <v>1</v>
      </c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30" t="s">
        <v>45</v>
      </c>
      <c r="W52" s="330" t="s">
        <v>45</v>
      </c>
      <c r="X52" s="331"/>
      <c r="Y52" s="332"/>
      <c r="Z52" s="332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33" t="s">
        <v>46</v>
      </c>
      <c r="AU52" s="333" t="s">
        <v>46</v>
      </c>
      <c r="AV52" s="330" t="s">
        <v>45</v>
      </c>
      <c r="AW52" s="330" t="s">
        <v>45</v>
      </c>
      <c r="AX52" s="330" t="s">
        <v>45</v>
      </c>
      <c r="AY52" s="330" t="s">
        <v>45</v>
      </c>
      <c r="AZ52" s="330" t="s">
        <v>45</v>
      </c>
      <c r="BA52" s="330" t="s">
        <v>45</v>
      </c>
      <c r="BB52" s="330" t="s">
        <v>45</v>
      </c>
      <c r="BC52" s="330" t="s">
        <v>45</v>
      </c>
      <c r="BD52" s="334" t="s">
        <v>45</v>
      </c>
      <c r="BE52" s="677">
        <v>1</v>
      </c>
      <c r="BF52" s="678"/>
      <c r="BG52" s="678"/>
      <c r="BH52" s="679"/>
      <c r="BI52" s="677">
        <f>COUNTIF(E52:BD52,"")</f>
        <v>39</v>
      </c>
      <c r="BJ52" s="1187"/>
      <c r="BK52" s="1188">
        <f>BI52*36</f>
        <v>1404</v>
      </c>
      <c r="BL52" s="679"/>
      <c r="BM52" s="677">
        <f>COUNTIF(E52:U52,"")</f>
        <v>17</v>
      </c>
      <c r="BN52" s="1187"/>
      <c r="BO52" s="1188">
        <f>BM52*36</f>
        <v>612</v>
      </c>
      <c r="BP52" s="679"/>
      <c r="BQ52" s="677">
        <f>COUNTIF(X52:BD52,"")</f>
        <v>22</v>
      </c>
      <c r="BR52" s="1187"/>
      <c r="BS52" s="1188">
        <f>BQ52*36</f>
        <v>792</v>
      </c>
      <c r="BT52" s="679"/>
      <c r="BU52" s="677">
        <f>COUNTIF(E52:BD52,"Э")</f>
        <v>2</v>
      </c>
      <c r="BV52" s="1187"/>
      <c r="BW52" s="1188">
        <f>COUNTIF(E52:BD52,"УП")</f>
        <v>0</v>
      </c>
      <c r="BX52" s="679"/>
      <c r="BY52" s="677">
        <f>COUNTIF(E52:BD52,"ПП")</f>
        <v>0</v>
      </c>
      <c r="BZ52" s="1187"/>
      <c r="CA52" s="1188">
        <f>COUNTIF(E52:BD52,"Д")</f>
        <v>0</v>
      </c>
      <c r="CB52" s="679"/>
      <c r="CC52" s="677">
        <f>COUNTIF(E52:BD52,"П")</f>
        <v>0</v>
      </c>
      <c r="CD52" s="679"/>
      <c r="CE52" s="678">
        <f>COUNTIF(E52:BD52,"Г")</f>
        <v>0</v>
      </c>
      <c r="CF52" s="679"/>
      <c r="CG52" s="368">
        <f>COUNTIF(E52:BD52,"К")</f>
        <v>11</v>
      </c>
      <c r="CH52" s="369">
        <f>BM52+BQ52+SUM(BU52:CG52)</f>
        <v>52</v>
      </c>
    </row>
    <row r="53" spans="3:86" ht="20.100000000000001" customHeight="1" thickBot="1">
      <c r="C53" s="138"/>
      <c r="D53" s="172">
        <v>2</v>
      </c>
      <c r="E53" s="335"/>
      <c r="F53" s="335"/>
      <c r="G53" s="335"/>
      <c r="H53" s="335"/>
      <c r="I53" s="335"/>
      <c r="J53" s="335"/>
      <c r="K53" s="335"/>
      <c r="L53" s="335"/>
      <c r="M53" s="336"/>
      <c r="N53" s="335"/>
      <c r="O53" s="335"/>
      <c r="P53" s="335"/>
      <c r="Q53" s="335"/>
      <c r="R53" s="335"/>
      <c r="S53" s="335"/>
      <c r="T53" s="335"/>
      <c r="U53" s="335"/>
      <c r="V53" s="330" t="s">
        <v>45</v>
      </c>
      <c r="W53" s="330" t="s">
        <v>45</v>
      </c>
      <c r="X53" s="337"/>
      <c r="Y53" s="337"/>
      <c r="Z53" s="337"/>
      <c r="AA53" s="337"/>
      <c r="AB53" s="337"/>
      <c r="AC53" s="337"/>
      <c r="AD53" s="337"/>
      <c r="AE53" s="337"/>
      <c r="AF53" s="337"/>
      <c r="AG53" s="335"/>
      <c r="AH53" s="335"/>
      <c r="AI53" s="336"/>
      <c r="AJ53" s="338"/>
      <c r="AK53" s="339" t="s">
        <v>318</v>
      </c>
      <c r="AL53" s="339" t="s">
        <v>318</v>
      </c>
      <c r="AM53" s="335"/>
      <c r="AN53" s="335"/>
      <c r="AO53" s="335"/>
      <c r="AP53" s="332"/>
      <c r="AQ53" s="332"/>
      <c r="AR53" s="340"/>
      <c r="AS53" s="340"/>
      <c r="AT53" s="332"/>
      <c r="AU53" s="333" t="s">
        <v>46</v>
      </c>
      <c r="AV53" s="330" t="s">
        <v>45</v>
      </c>
      <c r="AW53" s="330" t="s">
        <v>45</v>
      </c>
      <c r="AX53" s="330" t="s">
        <v>45</v>
      </c>
      <c r="AY53" s="330" t="s">
        <v>45</v>
      </c>
      <c r="AZ53" s="330" t="s">
        <v>45</v>
      </c>
      <c r="BA53" s="330" t="s">
        <v>45</v>
      </c>
      <c r="BB53" s="330" t="s">
        <v>45</v>
      </c>
      <c r="BC53" s="330" t="s">
        <v>45</v>
      </c>
      <c r="BD53" s="334" t="s">
        <v>45</v>
      </c>
      <c r="BE53" s="615">
        <v>2</v>
      </c>
      <c r="BF53" s="617"/>
      <c r="BG53" s="617"/>
      <c r="BH53" s="616"/>
      <c r="BI53" s="615">
        <f>COUNTIF(E53:BD53,"")</f>
        <v>38</v>
      </c>
      <c r="BJ53" s="1178"/>
      <c r="BK53" s="1179">
        <f>BI53*36</f>
        <v>1368</v>
      </c>
      <c r="BL53" s="616"/>
      <c r="BM53" s="615">
        <f>COUNTIF(E53:U53,"")</f>
        <v>17</v>
      </c>
      <c r="BN53" s="1178"/>
      <c r="BO53" s="1179">
        <f t="shared" ref="BO53:BO55" si="0">BM53*36</f>
        <v>612</v>
      </c>
      <c r="BP53" s="616"/>
      <c r="BQ53" s="615">
        <f>COUNTIF(X53:BD53,"")</f>
        <v>21</v>
      </c>
      <c r="BR53" s="1178"/>
      <c r="BS53" s="1179">
        <f t="shared" ref="BS53:BS55" si="1">BQ53*36</f>
        <v>756</v>
      </c>
      <c r="BT53" s="616"/>
      <c r="BU53" s="615">
        <f>COUNTIF(E53:BD53,"Э")</f>
        <v>1</v>
      </c>
      <c r="BV53" s="1178"/>
      <c r="BW53" s="1179">
        <f>COUNTIF(E53:BD53,"УП")</f>
        <v>2</v>
      </c>
      <c r="BX53" s="616"/>
      <c r="BY53" s="615">
        <f>COUNTIF(E53:BD53,"ПП")</f>
        <v>0</v>
      </c>
      <c r="BZ53" s="1178"/>
      <c r="CA53" s="1179">
        <f>COUNTIF(E53:BD53,"Д")</f>
        <v>0</v>
      </c>
      <c r="CB53" s="616"/>
      <c r="CC53" s="615">
        <f>COUNTIF(E53:BD53,"П")</f>
        <v>0</v>
      </c>
      <c r="CD53" s="616"/>
      <c r="CE53" s="617">
        <f>COUNTIF(E53:BD53,"Г")</f>
        <v>0</v>
      </c>
      <c r="CF53" s="616"/>
      <c r="CG53" s="370">
        <f>COUNTIF(E53:BD53,"К")</f>
        <v>11</v>
      </c>
      <c r="CH53" s="371">
        <f>BM53+BQ53+SUM(BU53:CG53)</f>
        <v>52</v>
      </c>
    </row>
    <row r="54" spans="3:86" ht="20.100000000000001" customHeight="1" thickBot="1">
      <c r="C54" s="138"/>
      <c r="D54" s="172">
        <v>3</v>
      </c>
      <c r="E54" s="335"/>
      <c r="F54" s="335"/>
      <c r="G54" s="335"/>
      <c r="H54" s="335"/>
      <c r="I54" s="335"/>
      <c r="J54" s="335"/>
      <c r="K54" s="335"/>
      <c r="L54" s="335"/>
      <c r="M54" s="336"/>
      <c r="N54" s="337"/>
      <c r="O54" s="337"/>
      <c r="P54" s="341"/>
      <c r="Q54" s="341"/>
      <c r="R54" s="333" t="s">
        <v>46</v>
      </c>
      <c r="S54" s="342" t="s">
        <v>319</v>
      </c>
      <c r="T54" s="342" t="s">
        <v>319</v>
      </c>
      <c r="U54" s="342" t="s">
        <v>319</v>
      </c>
      <c r="V54" s="330" t="s">
        <v>45</v>
      </c>
      <c r="W54" s="330" t="s">
        <v>45</v>
      </c>
      <c r="X54" s="343"/>
      <c r="Y54" s="343"/>
      <c r="Z54" s="343"/>
      <c r="AA54" s="343"/>
      <c r="AB54" s="339" t="s">
        <v>318</v>
      </c>
      <c r="AC54" s="339" t="s">
        <v>318</v>
      </c>
      <c r="AD54" s="344"/>
      <c r="AE54" s="343"/>
      <c r="AF54" s="345"/>
      <c r="AG54" s="345"/>
      <c r="AH54" s="346"/>
      <c r="AI54" s="347"/>
      <c r="AJ54" s="335"/>
      <c r="AK54" s="336"/>
      <c r="AL54" s="348"/>
      <c r="AM54" s="332"/>
      <c r="AN54" s="332"/>
      <c r="AO54" s="332"/>
      <c r="AP54" s="332"/>
      <c r="AQ54" s="332"/>
      <c r="AR54" s="332"/>
      <c r="AS54" s="332"/>
      <c r="AT54" s="332"/>
      <c r="AU54" s="332"/>
      <c r="AV54" s="333" t="s">
        <v>46</v>
      </c>
      <c r="AW54" s="330" t="s">
        <v>45</v>
      </c>
      <c r="AX54" s="330" t="s">
        <v>45</v>
      </c>
      <c r="AY54" s="330" t="s">
        <v>45</v>
      </c>
      <c r="AZ54" s="330" t="s">
        <v>45</v>
      </c>
      <c r="BA54" s="330" t="s">
        <v>45</v>
      </c>
      <c r="BB54" s="330" t="s">
        <v>45</v>
      </c>
      <c r="BC54" s="334" t="s">
        <v>45</v>
      </c>
      <c r="BD54" s="334" t="s">
        <v>45</v>
      </c>
      <c r="BE54" s="615">
        <v>3</v>
      </c>
      <c r="BF54" s="617"/>
      <c r="BG54" s="617"/>
      <c r="BH54" s="616"/>
      <c r="BI54" s="618">
        <f>COUNTIF(E54:BD54,"")</f>
        <v>35</v>
      </c>
      <c r="BJ54" s="1177"/>
      <c r="BK54" s="1177">
        <f t="shared" ref="BK54:BK55" si="2">BI54*36</f>
        <v>1260</v>
      </c>
      <c r="BL54" s="619"/>
      <c r="BM54" s="615">
        <f>COUNTIF(E54:U54,"")</f>
        <v>13</v>
      </c>
      <c r="BN54" s="1178"/>
      <c r="BO54" s="1179">
        <f t="shared" si="0"/>
        <v>468</v>
      </c>
      <c r="BP54" s="616"/>
      <c r="BQ54" s="618">
        <f>COUNTIF(X54:BD54,"")</f>
        <v>22</v>
      </c>
      <c r="BR54" s="1177"/>
      <c r="BS54" s="1177">
        <f t="shared" si="1"/>
        <v>792</v>
      </c>
      <c r="BT54" s="619"/>
      <c r="BU54" s="618">
        <f>COUNTIF(E54:BD54,"Э")</f>
        <v>2</v>
      </c>
      <c r="BV54" s="1177"/>
      <c r="BW54" s="1177">
        <f>COUNTIF(E54:BD54,"УП")</f>
        <v>2</v>
      </c>
      <c r="BX54" s="619"/>
      <c r="BY54" s="615">
        <f>COUNTIF(E54:BD54,"ПП")</f>
        <v>3</v>
      </c>
      <c r="BZ54" s="1178"/>
      <c r="CA54" s="1177">
        <f>COUNTIF(E54:BD54,"Д")</f>
        <v>0</v>
      </c>
      <c r="CB54" s="619"/>
      <c r="CC54" s="618">
        <f>COUNTIF(E54:BD54,"П")</f>
        <v>0</v>
      </c>
      <c r="CD54" s="619"/>
      <c r="CE54" s="617">
        <f>COUNTIF(E54:BD54,"Г")</f>
        <v>0</v>
      </c>
      <c r="CF54" s="616"/>
      <c r="CG54" s="370">
        <f>COUNTIF(E54:BD54,"К")</f>
        <v>10</v>
      </c>
      <c r="CH54" s="371">
        <f>BM54+BQ54+SUM(BU54:CG54)</f>
        <v>52</v>
      </c>
    </row>
    <row r="55" spans="3:86" ht="20.100000000000001" customHeight="1" thickBot="1">
      <c r="C55" s="138"/>
      <c r="D55" s="172">
        <v>4</v>
      </c>
      <c r="E55" s="349"/>
      <c r="F55" s="350"/>
      <c r="G55" s="350"/>
      <c r="H55" s="350"/>
      <c r="I55" s="351"/>
      <c r="J55" s="350"/>
      <c r="K55" s="352"/>
      <c r="L55" s="352"/>
      <c r="M55" s="329"/>
      <c r="N55" s="352"/>
      <c r="O55" s="352"/>
      <c r="P55" s="352"/>
      <c r="Q55" s="352"/>
      <c r="R55" s="333" t="s">
        <v>46</v>
      </c>
      <c r="S55" s="342" t="s">
        <v>319</v>
      </c>
      <c r="T55" s="342" t="s">
        <v>319</v>
      </c>
      <c r="U55" s="342" t="s">
        <v>319</v>
      </c>
      <c r="V55" s="330" t="s">
        <v>45</v>
      </c>
      <c r="W55" s="330" t="s">
        <v>45</v>
      </c>
      <c r="X55" s="343"/>
      <c r="Y55" s="343"/>
      <c r="Z55" s="343"/>
      <c r="AA55" s="343"/>
      <c r="AB55" s="337"/>
      <c r="AC55" s="337"/>
      <c r="AD55" s="337"/>
      <c r="AE55" s="337"/>
      <c r="AF55" s="337"/>
      <c r="AG55" s="333" t="s">
        <v>46</v>
      </c>
      <c r="AH55" s="342" t="s">
        <v>319</v>
      </c>
      <c r="AI55" s="342" t="s">
        <v>319</v>
      </c>
      <c r="AJ55" s="342" t="s">
        <v>319</v>
      </c>
      <c r="AK55" s="342" t="s">
        <v>319</v>
      </c>
      <c r="AL55" s="353" t="s">
        <v>47</v>
      </c>
      <c r="AM55" s="353" t="s">
        <v>47</v>
      </c>
      <c r="AN55" s="353" t="s">
        <v>47</v>
      </c>
      <c r="AO55" s="353" t="s">
        <v>47</v>
      </c>
      <c r="AP55" s="354" t="s">
        <v>48</v>
      </c>
      <c r="AQ55" s="354" t="s">
        <v>48</v>
      </c>
      <c r="AR55" s="354" t="s">
        <v>48</v>
      </c>
      <c r="AS55" s="354" t="s">
        <v>48</v>
      </c>
      <c r="AT55" s="355" t="s">
        <v>320</v>
      </c>
      <c r="AU55" s="355" t="s">
        <v>320</v>
      </c>
      <c r="AV55" s="356"/>
      <c r="AW55" s="356"/>
      <c r="AX55" s="356"/>
      <c r="AY55" s="356"/>
      <c r="AZ55" s="356"/>
      <c r="BA55" s="356"/>
      <c r="BB55" s="356"/>
      <c r="BC55" s="356"/>
      <c r="BD55" s="356"/>
      <c r="BE55" s="620">
        <v>4</v>
      </c>
      <c r="BF55" s="621"/>
      <c r="BG55" s="621"/>
      <c r="BH55" s="622"/>
      <c r="BI55" s="623">
        <f>COUNTIF(E55:AU55,"")</f>
        <v>22</v>
      </c>
      <c r="BJ55" s="680"/>
      <c r="BK55" s="680">
        <f t="shared" si="2"/>
        <v>792</v>
      </c>
      <c r="BL55" s="624"/>
      <c r="BM55" s="620">
        <f>COUNTIF(E55:U55,"")</f>
        <v>13</v>
      </c>
      <c r="BN55" s="1175"/>
      <c r="BO55" s="1176">
        <f t="shared" si="0"/>
        <v>468</v>
      </c>
      <c r="BP55" s="622"/>
      <c r="BQ55" s="623">
        <f>COUNTIF(X55:AU55,"")</f>
        <v>9</v>
      </c>
      <c r="BR55" s="680"/>
      <c r="BS55" s="680">
        <f t="shared" si="1"/>
        <v>324</v>
      </c>
      <c r="BT55" s="624"/>
      <c r="BU55" s="623">
        <f>COUNTIF(E55:AU55,"Э")</f>
        <v>2</v>
      </c>
      <c r="BV55" s="680"/>
      <c r="BW55" s="680">
        <f>COUNTIF(E55:BD55,"УП")</f>
        <v>0</v>
      </c>
      <c r="BX55" s="624"/>
      <c r="BY55" s="620">
        <f>COUNTIF(E55:BD55,"ПП")</f>
        <v>7</v>
      </c>
      <c r="BZ55" s="1175"/>
      <c r="CA55" s="680">
        <f>COUNTIF(E55:AU55,"Д")</f>
        <v>4</v>
      </c>
      <c r="CB55" s="624"/>
      <c r="CC55" s="623">
        <f>COUNTIF(E55:BD55,"П")</f>
        <v>4</v>
      </c>
      <c r="CD55" s="624"/>
      <c r="CE55" s="621">
        <f>COUNTIF(E55:BD55,"Г")</f>
        <v>2</v>
      </c>
      <c r="CF55" s="622"/>
      <c r="CG55" s="372">
        <f>COUNTIF(E55:AU55,"К")</f>
        <v>2</v>
      </c>
      <c r="CH55" s="373">
        <f>BM55+BQ55+SUM(BU55:CG55)</f>
        <v>43</v>
      </c>
    </row>
    <row r="56" spans="3:86" ht="27" customHeight="1" thickBot="1">
      <c r="C56" s="138"/>
      <c r="D56" s="174"/>
      <c r="E56" s="174"/>
      <c r="F56" s="174"/>
      <c r="G56" s="174"/>
      <c r="H56" s="174"/>
      <c r="I56" s="174"/>
      <c r="J56" s="174"/>
      <c r="K56" s="174"/>
      <c r="L56" s="174"/>
      <c r="M56" s="175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5"/>
      <c r="AG56" s="174"/>
      <c r="AH56" s="174"/>
      <c r="AI56" s="174"/>
      <c r="AJ56" s="174"/>
      <c r="AK56" s="174"/>
      <c r="AL56" s="174"/>
      <c r="AM56" s="174"/>
      <c r="AN56" s="174"/>
      <c r="AO56" s="174"/>
      <c r="AP56" s="176"/>
      <c r="AQ56" s="177"/>
      <c r="AR56" s="173"/>
      <c r="AS56" s="173"/>
      <c r="AT56" s="173"/>
      <c r="AU56" s="173"/>
      <c r="AV56" s="178"/>
      <c r="AW56" s="179"/>
      <c r="AX56" s="179"/>
      <c r="AY56" s="179"/>
      <c r="AZ56" s="179"/>
      <c r="BA56" s="1174"/>
      <c r="BB56" s="1174"/>
      <c r="BC56" s="1174"/>
      <c r="BD56" s="1174"/>
      <c r="BE56" s="625" t="s">
        <v>69</v>
      </c>
      <c r="BF56" s="626"/>
      <c r="BG56" s="626"/>
      <c r="BH56" s="627"/>
      <c r="BI56" s="628">
        <f>SUM(BI52:BJ55)</f>
        <v>134</v>
      </c>
      <c r="BJ56" s="1171"/>
      <c r="BK56" s="1171">
        <f>SUM(BK52:BL55)</f>
        <v>4824</v>
      </c>
      <c r="BL56" s="629"/>
      <c r="BM56" s="625">
        <f>SUM(BM52:BN55)</f>
        <v>60</v>
      </c>
      <c r="BN56" s="630"/>
      <c r="BO56" s="1173">
        <f>SUM(BO52:BP55)</f>
        <v>2160</v>
      </c>
      <c r="BP56" s="627"/>
      <c r="BQ56" s="628">
        <f>SUM(BQ52:BR55)</f>
        <v>74</v>
      </c>
      <c r="BR56" s="1171"/>
      <c r="BS56" s="1171">
        <f>SUM(BS52:BT55)</f>
        <v>2664</v>
      </c>
      <c r="BT56" s="629"/>
      <c r="BU56" s="628">
        <f>SUM(BU52:BV55)</f>
        <v>7</v>
      </c>
      <c r="BV56" s="1171"/>
      <c r="BW56" s="1171">
        <f>SUM(BW52:BX55)</f>
        <v>4</v>
      </c>
      <c r="BX56" s="629"/>
      <c r="BY56" s="628">
        <f>SUM(BY52:BZ55)</f>
        <v>10</v>
      </c>
      <c r="BZ56" s="1171"/>
      <c r="CA56" s="1171">
        <f>SUM(CA52:CB55)</f>
        <v>4</v>
      </c>
      <c r="CB56" s="629"/>
      <c r="CC56" s="628">
        <f>SUM(CC52:CD55)</f>
        <v>4</v>
      </c>
      <c r="CD56" s="629"/>
      <c r="CE56" s="630">
        <f>SUM(CE52:CF55)</f>
        <v>2</v>
      </c>
      <c r="CF56" s="629"/>
      <c r="CG56" s="374">
        <f>SUM(CG52:CG55)</f>
        <v>34</v>
      </c>
      <c r="CH56" s="374">
        <f>SUM(CH52:CH55)</f>
        <v>199</v>
      </c>
    </row>
    <row r="57" spans="3:86" ht="26.25">
      <c r="C57" s="138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80"/>
      <c r="AG57" s="179"/>
      <c r="AH57" s="179"/>
      <c r="AI57" s="179"/>
      <c r="AJ57" s="179"/>
      <c r="AK57" s="179"/>
      <c r="AL57" s="179"/>
      <c r="AM57" s="179"/>
      <c r="AN57" s="179"/>
      <c r="AO57" s="179"/>
      <c r="AP57" s="138"/>
      <c r="AQ57" s="181"/>
      <c r="AR57" s="178"/>
      <c r="AS57" s="178"/>
      <c r="AT57" s="178"/>
      <c r="AU57" s="178"/>
      <c r="AV57" s="178"/>
      <c r="AW57" s="179"/>
      <c r="AX57" s="179"/>
      <c r="AY57" s="179"/>
      <c r="AZ57" s="179"/>
      <c r="BA57" s="179"/>
      <c r="BB57" s="179"/>
      <c r="BC57" s="179"/>
      <c r="BD57" s="179"/>
      <c r="BE57" s="182"/>
      <c r="BF57" s="182"/>
      <c r="BG57" s="178"/>
      <c r="BH57" s="178"/>
      <c r="BI57" s="178"/>
      <c r="BJ57" s="178"/>
      <c r="BK57" s="178"/>
      <c r="BL57" s="178"/>
      <c r="BM57" s="178"/>
      <c r="BN57" s="178"/>
      <c r="BO57" s="178"/>
      <c r="BP57" s="183"/>
      <c r="BQ57" s="138"/>
      <c r="BR57" s="138"/>
      <c r="BS57" s="138"/>
      <c r="BT57" s="138"/>
      <c r="BU57" s="138"/>
      <c r="BV57" s="138"/>
      <c r="BW57" s="138"/>
      <c r="BX57" s="184"/>
      <c r="BY57" s="138"/>
      <c r="BZ57" s="138"/>
      <c r="CA57" s="138"/>
      <c r="CB57" s="138"/>
      <c r="CC57" s="138"/>
      <c r="CD57" s="138"/>
      <c r="CE57" s="138"/>
      <c r="CF57" s="138"/>
      <c r="CG57" s="138"/>
    </row>
    <row r="58" spans="3:86" ht="15.95" customHeight="1">
      <c r="C58" s="138"/>
      <c r="D58" s="185"/>
      <c r="E58" s="357" t="s">
        <v>45</v>
      </c>
      <c r="F58" s="358"/>
      <c r="G58" s="1169" t="s">
        <v>49</v>
      </c>
      <c r="H58" s="1169"/>
      <c r="I58" s="1169"/>
      <c r="J58" s="1169"/>
      <c r="K58" s="1169"/>
      <c r="L58" s="1169"/>
      <c r="M58" s="1169"/>
      <c r="N58" s="1169"/>
      <c r="O58" s="1169"/>
      <c r="P58" s="1169"/>
      <c r="Q58" s="1169"/>
      <c r="R58" s="1169"/>
      <c r="S58" s="1169"/>
      <c r="T58" s="1169"/>
      <c r="U58" s="1169"/>
      <c r="V58" s="358"/>
      <c r="W58" s="359" t="s">
        <v>47</v>
      </c>
      <c r="X58" s="360" t="s">
        <v>50</v>
      </c>
      <c r="Y58" s="1172" t="s">
        <v>51</v>
      </c>
      <c r="Z58" s="1172"/>
      <c r="AA58" s="1172"/>
      <c r="AB58" s="1172"/>
      <c r="AC58" s="1172"/>
      <c r="AD58" s="1172"/>
      <c r="AE58" s="1172"/>
      <c r="AF58" s="1172"/>
      <c r="AG58" s="1172"/>
      <c r="AH58" s="1172"/>
      <c r="AI58" s="1172"/>
      <c r="AJ58" s="1172"/>
      <c r="AK58" s="1172"/>
      <c r="AL58" s="1172"/>
      <c r="AM58" s="1172"/>
      <c r="AN58" s="1172"/>
      <c r="AO58" s="1172"/>
      <c r="AP58" s="1172"/>
      <c r="AQ58" s="1172"/>
      <c r="AR58" s="1172"/>
      <c r="AS58" s="1172"/>
      <c r="AT58" s="358"/>
      <c r="AU58" s="361" t="s">
        <v>48</v>
      </c>
      <c r="AV58" s="360" t="s">
        <v>52</v>
      </c>
      <c r="AW58" s="1172" t="s">
        <v>53</v>
      </c>
      <c r="AX58" s="1172"/>
      <c r="AY58" s="1172"/>
      <c r="AZ58" s="1172"/>
      <c r="BA58" s="1172"/>
      <c r="BB58" s="1172"/>
      <c r="BC58" s="1172"/>
      <c r="BD58" s="1172"/>
      <c r="BE58" s="187"/>
      <c r="BF58" s="187"/>
      <c r="BG58" s="187"/>
      <c r="BH58" s="187"/>
      <c r="BI58" s="188"/>
      <c r="BJ58" s="188"/>
      <c r="BK58" s="188"/>
      <c r="BL58" s="188"/>
      <c r="BM58" s="188"/>
      <c r="BN58" s="188"/>
      <c r="BO58" s="138"/>
      <c r="BP58" s="138"/>
      <c r="BQ58" s="138"/>
      <c r="BR58" s="138"/>
      <c r="BS58" s="138"/>
      <c r="BT58" s="138"/>
      <c r="BU58" s="138"/>
      <c r="BV58" s="138"/>
      <c r="BW58" s="138"/>
      <c r="BX58" s="184"/>
      <c r="BY58" s="138"/>
      <c r="BZ58" s="138"/>
      <c r="CA58" s="138"/>
      <c r="CB58" s="138"/>
      <c r="CC58" s="138"/>
      <c r="CD58" s="138"/>
      <c r="CE58" s="138"/>
      <c r="CF58" s="138"/>
      <c r="CG58" s="138"/>
    </row>
    <row r="59" spans="3:86" ht="15.95" customHeight="1">
      <c r="C59" s="138"/>
      <c r="D59" s="185"/>
      <c r="E59" s="362" t="s">
        <v>46</v>
      </c>
      <c r="F59" s="358"/>
      <c r="G59" s="1169" t="s">
        <v>54</v>
      </c>
      <c r="H59" s="1169"/>
      <c r="I59" s="1169"/>
      <c r="J59" s="1169"/>
      <c r="K59" s="1169"/>
      <c r="L59" s="1169"/>
      <c r="M59" s="1169"/>
      <c r="N59" s="1169"/>
      <c r="O59" s="1169"/>
      <c r="P59" s="1169"/>
      <c r="Q59" s="1169"/>
      <c r="R59" s="1169"/>
      <c r="S59" s="1169"/>
      <c r="T59" s="1169"/>
      <c r="U59" s="1169"/>
      <c r="V59" s="358"/>
      <c r="W59" s="363" t="s">
        <v>319</v>
      </c>
      <c r="X59" s="360" t="s">
        <v>55</v>
      </c>
      <c r="Y59" s="1172" t="s">
        <v>56</v>
      </c>
      <c r="Z59" s="1172"/>
      <c r="AA59" s="1172"/>
      <c r="AB59" s="1172"/>
      <c r="AC59" s="1172"/>
      <c r="AD59" s="1172"/>
      <c r="AE59" s="1172"/>
      <c r="AF59" s="1172"/>
      <c r="AG59" s="1172"/>
      <c r="AH59" s="1172"/>
      <c r="AI59" s="1172"/>
      <c r="AJ59" s="1172"/>
      <c r="AK59" s="1172"/>
      <c r="AL59" s="1172"/>
      <c r="AM59" s="1172"/>
      <c r="AN59" s="1172"/>
      <c r="AO59" s="1172"/>
      <c r="AP59" s="1172"/>
      <c r="AQ59" s="1172"/>
      <c r="AR59" s="1172"/>
      <c r="AS59" s="1172"/>
      <c r="AT59" s="358"/>
      <c r="AU59" s="364" t="s">
        <v>320</v>
      </c>
      <c r="AV59" s="360" t="s">
        <v>57</v>
      </c>
      <c r="AW59" s="1172" t="s">
        <v>58</v>
      </c>
      <c r="AX59" s="1172"/>
      <c r="AY59" s="1172"/>
      <c r="AZ59" s="1172"/>
      <c r="BA59" s="1172"/>
      <c r="BB59" s="1172"/>
      <c r="BC59" s="1172"/>
      <c r="BD59" s="1172"/>
      <c r="BE59" s="187"/>
      <c r="BF59" s="187"/>
      <c r="BG59" s="187"/>
      <c r="BH59" s="187"/>
      <c r="BI59" s="186"/>
      <c r="BJ59" s="186"/>
      <c r="BK59" s="186"/>
      <c r="BL59" s="186"/>
      <c r="BM59" s="186"/>
      <c r="BN59" s="186"/>
      <c r="BO59" s="186"/>
      <c r="BP59" s="186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</row>
    <row r="60" spans="3:86" ht="15.95" customHeight="1">
      <c r="C60" s="138"/>
      <c r="D60" s="189"/>
      <c r="E60" s="365"/>
      <c r="F60" s="358"/>
      <c r="G60" s="1169" t="s">
        <v>59</v>
      </c>
      <c r="H60" s="1169"/>
      <c r="I60" s="1169"/>
      <c r="J60" s="1169"/>
      <c r="K60" s="1169"/>
      <c r="L60" s="1169"/>
      <c r="M60" s="1169"/>
      <c r="N60" s="1169"/>
      <c r="O60" s="1169"/>
      <c r="P60" s="1169"/>
      <c r="Q60" s="1169"/>
      <c r="R60" s="1169"/>
      <c r="S60" s="1169"/>
      <c r="T60" s="1169"/>
      <c r="U60" s="1169"/>
      <c r="V60" s="358"/>
      <c r="W60" s="363" t="s">
        <v>318</v>
      </c>
      <c r="X60" s="358"/>
      <c r="Y60" s="1169" t="s">
        <v>60</v>
      </c>
      <c r="Z60" s="1169"/>
      <c r="AA60" s="1169"/>
      <c r="AB60" s="1169"/>
      <c r="AC60" s="1169"/>
      <c r="AD60" s="1169"/>
      <c r="AE60" s="1169"/>
      <c r="AF60" s="1169"/>
      <c r="AG60" s="1169"/>
      <c r="AH60" s="1169"/>
      <c r="AI60" s="1169"/>
      <c r="AJ60" s="1169"/>
      <c r="AK60" s="1169"/>
      <c r="AL60" s="1169"/>
      <c r="AM60" s="1169"/>
      <c r="AN60" s="358"/>
      <c r="AO60" s="358"/>
      <c r="AP60" s="358"/>
      <c r="AQ60" s="358"/>
      <c r="AR60" s="358"/>
      <c r="AS60" s="358"/>
      <c r="AT60" s="358"/>
      <c r="AU60" s="366"/>
      <c r="AV60" s="366"/>
      <c r="AW60" s="367"/>
      <c r="AX60" s="367"/>
      <c r="AY60" s="367"/>
      <c r="AZ60" s="367"/>
      <c r="BA60" s="367"/>
      <c r="BB60" s="367"/>
      <c r="BC60" s="367"/>
      <c r="BD60" s="367"/>
      <c r="BE60" s="183"/>
      <c r="BF60" s="183"/>
      <c r="BG60" s="179"/>
      <c r="BH60" s="179"/>
      <c r="BI60" s="179"/>
      <c r="BJ60" s="179"/>
      <c r="BK60" s="179"/>
      <c r="BL60" s="179"/>
      <c r="BM60" s="179"/>
      <c r="BN60" s="180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</row>
    <row r="61" spans="3:86" ht="15.95" customHeight="1">
      <c r="C61" s="138"/>
      <c r="D61" s="190"/>
      <c r="E61" s="585"/>
      <c r="F61" s="358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358"/>
      <c r="W61" s="586"/>
      <c r="X61" s="358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584"/>
      <c r="AJ61" s="584"/>
      <c r="AK61" s="584"/>
      <c r="AL61" s="584"/>
      <c r="AM61" s="584"/>
      <c r="AN61" s="358"/>
      <c r="AO61" s="358"/>
      <c r="AP61" s="358"/>
      <c r="AQ61" s="358"/>
      <c r="AR61" s="358"/>
      <c r="AS61" s="358"/>
      <c r="AT61" s="358"/>
      <c r="AU61" s="366"/>
      <c r="AV61" s="366"/>
      <c r="AW61" s="367"/>
      <c r="AX61" s="367"/>
      <c r="AY61" s="367"/>
      <c r="AZ61" s="367"/>
      <c r="BA61" s="367"/>
      <c r="BB61" s="367"/>
      <c r="BC61" s="367"/>
      <c r="BD61" s="367"/>
      <c r="BE61" s="183"/>
      <c r="BF61" s="183"/>
      <c r="BG61" s="179"/>
      <c r="BH61" s="179"/>
      <c r="BI61" s="179"/>
      <c r="BJ61" s="179"/>
      <c r="BK61" s="179"/>
      <c r="BL61" s="179"/>
      <c r="BM61" s="179"/>
      <c r="BN61" s="180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</row>
    <row r="62" spans="3:86" ht="22.5">
      <c r="C62" s="1170" t="s">
        <v>340</v>
      </c>
      <c r="D62" s="1170"/>
      <c r="E62" s="1170"/>
      <c r="F62" s="1170"/>
      <c r="G62" s="1170"/>
      <c r="H62" s="1170"/>
      <c r="I62" s="1170"/>
      <c r="J62" s="1170"/>
      <c r="K62" s="1170"/>
      <c r="L62" s="1170"/>
      <c r="M62" s="1170"/>
      <c r="N62" s="1170"/>
      <c r="O62" s="1170"/>
      <c r="P62" s="1170"/>
      <c r="Q62" s="1170"/>
      <c r="R62" s="1170"/>
      <c r="S62" s="1170"/>
      <c r="T62" s="1170"/>
      <c r="U62" s="1170"/>
      <c r="V62" s="1170"/>
      <c r="W62" s="1170"/>
      <c r="X62" s="1170"/>
      <c r="Y62" s="1170"/>
      <c r="Z62" s="1170"/>
      <c r="AA62" s="1170"/>
      <c r="AB62" s="1170"/>
      <c r="AC62" s="1170"/>
      <c r="AD62" s="1170"/>
      <c r="AE62" s="1170"/>
      <c r="AF62" s="1170"/>
      <c r="AG62" s="1170"/>
      <c r="AH62" s="1170"/>
      <c r="AI62" s="1170"/>
      <c r="AJ62" s="1170"/>
      <c r="AK62" s="1170"/>
      <c r="AL62" s="1170"/>
      <c r="AM62" s="1170"/>
      <c r="AN62" s="1170"/>
      <c r="AO62" s="1170"/>
      <c r="AP62" s="1170"/>
      <c r="AQ62" s="1170"/>
      <c r="AR62" s="1170"/>
      <c r="AS62" s="1170"/>
      <c r="AT62" s="1170"/>
      <c r="AU62" s="1170"/>
      <c r="AV62" s="1170"/>
      <c r="AW62" s="1170"/>
      <c r="AX62" s="1170"/>
      <c r="AY62" s="1170"/>
      <c r="AZ62" s="1170"/>
      <c r="BA62" s="1170"/>
      <c r="BB62" s="1170"/>
      <c r="BC62" s="1170"/>
      <c r="BD62" s="1170"/>
      <c r="BE62" s="1170"/>
      <c r="BF62" s="1170"/>
      <c r="BG62" s="1170"/>
      <c r="BH62" s="1170"/>
      <c r="BI62" s="1170"/>
      <c r="BJ62" s="1170"/>
      <c r="BK62" s="1170"/>
      <c r="BL62" s="1170"/>
      <c r="BM62" s="1170"/>
      <c r="BN62" s="1170"/>
      <c r="BO62" s="1170"/>
      <c r="BP62" s="1170"/>
      <c r="BQ62" s="1170"/>
      <c r="BR62" s="1170"/>
      <c r="BS62" s="1170"/>
      <c r="BT62" s="1170"/>
      <c r="BU62" s="1170"/>
      <c r="BV62" s="1170"/>
      <c r="BW62" s="1170"/>
      <c r="BX62" s="1170"/>
      <c r="BY62" s="1170"/>
      <c r="BZ62" s="1170"/>
      <c r="CA62" s="1170"/>
    </row>
    <row r="63" spans="3:86" ht="15.75" thickBot="1">
      <c r="C63" s="191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92"/>
      <c r="BR63" s="192"/>
      <c r="BS63" s="192"/>
      <c r="BT63" s="192"/>
      <c r="BU63" s="192"/>
      <c r="BV63" s="192"/>
      <c r="BW63" s="192"/>
      <c r="BX63" s="192"/>
      <c r="BY63" s="192"/>
      <c r="BZ63" s="192"/>
      <c r="CA63" s="192"/>
      <c r="CB63" s="192"/>
      <c r="CC63" s="193"/>
      <c r="CD63" s="192"/>
      <c r="CE63" s="192"/>
      <c r="CF63" s="192"/>
      <c r="CG63" s="194"/>
    </row>
    <row r="64" spans="3:86" ht="20.100000000000001" customHeight="1" thickBot="1">
      <c r="C64" s="195"/>
      <c r="D64" s="1151" t="s">
        <v>61</v>
      </c>
      <c r="E64" s="1114" t="s">
        <v>62</v>
      </c>
      <c r="F64" s="1115"/>
      <c r="G64" s="1115"/>
      <c r="H64" s="1115"/>
      <c r="I64" s="1115"/>
      <c r="J64" s="1115"/>
      <c r="K64" s="1115"/>
      <c r="L64" s="1115"/>
      <c r="M64" s="1115"/>
      <c r="N64" s="1115"/>
      <c r="O64" s="1115"/>
      <c r="P64" s="1115"/>
      <c r="Q64" s="1115"/>
      <c r="R64" s="1115"/>
      <c r="S64" s="1115"/>
      <c r="T64" s="1115"/>
      <c r="U64" s="1115"/>
      <c r="V64" s="1115"/>
      <c r="W64" s="1115"/>
      <c r="X64" s="1115"/>
      <c r="Y64" s="1115"/>
      <c r="Z64" s="1115"/>
      <c r="AA64" s="1115"/>
      <c r="AB64" s="1115"/>
      <c r="AC64" s="1116"/>
      <c r="AD64" s="1114" t="s">
        <v>63</v>
      </c>
      <c r="AE64" s="1115"/>
      <c r="AF64" s="1115"/>
      <c r="AG64" s="1115"/>
      <c r="AH64" s="1115"/>
      <c r="AI64" s="1115"/>
      <c r="AJ64" s="1115"/>
      <c r="AK64" s="1116"/>
      <c r="AL64" s="1136" t="s">
        <v>64</v>
      </c>
      <c r="AM64" s="1137"/>
      <c r="AN64" s="1137"/>
      <c r="AO64" s="1137"/>
      <c r="AP64" s="1137"/>
      <c r="AQ64" s="1137"/>
      <c r="AR64" s="1137"/>
      <c r="AS64" s="1137"/>
      <c r="AT64" s="1137"/>
      <c r="AU64" s="1137"/>
      <c r="AV64" s="1137"/>
      <c r="AW64" s="1137"/>
      <c r="AX64" s="1137"/>
      <c r="AY64" s="1137"/>
      <c r="AZ64" s="1137"/>
      <c r="BA64" s="1137"/>
      <c r="BB64" s="1137"/>
      <c r="BC64" s="1138"/>
      <c r="BD64" s="1160" t="s">
        <v>65</v>
      </c>
      <c r="BE64" s="1161"/>
      <c r="BF64" s="1161"/>
      <c r="BG64" s="1161"/>
      <c r="BH64" s="1161"/>
      <c r="BI64" s="1161"/>
      <c r="BJ64" s="1161"/>
      <c r="BK64" s="1161"/>
      <c r="BL64" s="1161"/>
      <c r="BM64" s="1161"/>
      <c r="BN64" s="1161"/>
      <c r="BO64" s="1161"/>
      <c r="BP64" s="1161"/>
      <c r="BQ64" s="1161"/>
      <c r="BR64" s="1161"/>
      <c r="BS64" s="1161"/>
      <c r="BT64" s="1161"/>
      <c r="BU64" s="1161"/>
      <c r="BV64" s="1161"/>
      <c r="BW64" s="1161"/>
      <c r="BX64" s="1161"/>
      <c r="BY64" s="1161"/>
      <c r="BZ64" s="1161"/>
      <c r="CA64" s="1162"/>
      <c r="CB64" s="138"/>
      <c r="CC64" s="196"/>
      <c r="CD64" s="138"/>
      <c r="CE64" s="138"/>
      <c r="CF64" s="138"/>
      <c r="CG64" s="197"/>
    </row>
    <row r="65" spans="3:85" ht="20.100000000000001" customHeight="1" thickBot="1">
      <c r="C65" s="195"/>
      <c r="D65" s="1152"/>
      <c r="E65" s="1154"/>
      <c r="F65" s="1155"/>
      <c r="G65" s="1155"/>
      <c r="H65" s="1155"/>
      <c r="I65" s="1155"/>
      <c r="J65" s="1155"/>
      <c r="K65" s="1155"/>
      <c r="L65" s="1155"/>
      <c r="M65" s="1155"/>
      <c r="N65" s="1155"/>
      <c r="O65" s="1155"/>
      <c r="P65" s="1155"/>
      <c r="Q65" s="1155"/>
      <c r="R65" s="1155"/>
      <c r="S65" s="1155"/>
      <c r="T65" s="1155"/>
      <c r="U65" s="1155"/>
      <c r="V65" s="1155"/>
      <c r="W65" s="1155"/>
      <c r="X65" s="1155"/>
      <c r="Y65" s="1155"/>
      <c r="Z65" s="1155"/>
      <c r="AA65" s="1155"/>
      <c r="AB65" s="1155"/>
      <c r="AC65" s="1156"/>
      <c r="AD65" s="1154"/>
      <c r="AE65" s="1155"/>
      <c r="AF65" s="1155"/>
      <c r="AG65" s="1155"/>
      <c r="AH65" s="1155"/>
      <c r="AI65" s="1155"/>
      <c r="AJ65" s="1155"/>
      <c r="AK65" s="1156"/>
      <c r="AL65" s="1127" t="s">
        <v>66</v>
      </c>
      <c r="AM65" s="1128"/>
      <c r="AN65" s="1129"/>
      <c r="AO65" s="1127" t="s">
        <v>67</v>
      </c>
      <c r="AP65" s="1128"/>
      <c r="AQ65" s="1129"/>
      <c r="AR65" s="1136" t="s">
        <v>68</v>
      </c>
      <c r="AS65" s="1137"/>
      <c r="AT65" s="1137"/>
      <c r="AU65" s="1137"/>
      <c r="AV65" s="1137"/>
      <c r="AW65" s="1137"/>
      <c r="AX65" s="1137"/>
      <c r="AY65" s="1137"/>
      <c r="AZ65" s="1137"/>
      <c r="BA65" s="1137"/>
      <c r="BB65" s="1137"/>
      <c r="BC65" s="1138"/>
      <c r="BD65" s="1163"/>
      <c r="BE65" s="1164"/>
      <c r="BF65" s="1164"/>
      <c r="BG65" s="1164"/>
      <c r="BH65" s="1164"/>
      <c r="BI65" s="1164"/>
      <c r="BJ65" s="1164"/>
      <c r="BK65" s="1164"/>
      <c r="BL65" s="1164"/>
      <c r="BM65" s="1164"/>
      <c r="BN65" s="1164"/>
      <c r="BO65" s="1164"/>
      <c r="BP65" s="1164"/>
      <c r="BQ65" s="1164"/>
      <c r="BR65" s="1164"/>
      <c r="BS65" s="1164"/>
      <c r="BT65" s="1164"/>
      <c r="BU65" s="1164"/>
      <c r="BV65" s="1164"/>
      <c r="BW65" s="1164"/>
      <c r="BX65" s="1164"/>
      <c r="BY65" s="1164"/>
      <c r="BZ65" s="1164"/>
      <c r="CA65" s="1165"/>
      <c r="CB65" s="138"/>
      <c r="CC65" s="196"/>
      <c r="CD65" s="138"/>
      <c r="CE65" s="138"/>
      <c r="CF65" s="138"/>
      <c r="CG65" s="197"/>
    </row>
    <row r="66" spans="3:85" ht="20.100000000000001" customHeight="1" thickBot="1">
      <c r="C66" s="195"/>
      <c r="D66" s="1152"/>
      <c r="E66" s="1154"/>
      <c r="F66" s="1155"/>
      <c r="G66" s="1155"/>
      <c r="H66" s="1155"/>
      <c r="I66" s="1155"/>
      <c r="J66" s="1155"/>
      <c r="K66" s="1155"/>
      <c r="L66" s="1155"/>
      <c r="M66" s="1155"/>
      <c r="N66" s="1155"/>
      <c r="O66" s="1155"/>
      <c r="P66" s="1155"/>
      <c r="Q66" s="1155"/>
      <c r="R66" s="1155"/>
      <c r="S66" s="1155"/>
      <c r="T66" s="1155"/>
      <c r="U66" s="1155"/>
      <c r="V66" s="1155"/>
      <c r="W66" s="1155"/>
      <c r="X66" s="1155"/>
      <c r="Y66" s="1155"/>
      <c r="Z66" s="1155"/>
      <c r="AA66" s="1155"/>
      <c r="AB66" s="1155"/>
      <c r="AC66" s="1156"/>
      <c r="AD66" s="1154"/>
      <c r="AE66" s="1155"/>
      <c r="AF66" s="1155"/>
      <c r="AG66" s="1155"/>
      <c r="AH66" s="1155"/>
      <c r="AI66" s="1155"/>
      <c r="AJ66" s="1155"/>
      <c r="AK66" s="1156"/>
      <c r="AL66" s="1133"/>
      <c r="AM66" s="1134"/>
      <c r="AN66" s="1135"/>
      <c r="AO66" s="1133"/>
      <c r="AP66" s="1134"/>
      <c r="AQ66" s="1135"/>
      <c r="AR66" s="1139" t="s">
        <v>69</v>
      </c>
      <c r="AS66" s="1140"/>
      <c r="AT66" s="1141"/>
      <c r="AU66" s="1136" t="s">
        <v>70</v>
      </c>
      <c r="AV66" s="1137"/>
      <c r="AW66" s="1137"/>
      <c r="AX66" s="1137"/>
      <c r="AY66" s="1137"/>
      <c r="AZ66" s="1137"/>
      <c r="BA66" s="1137"/>
      <c r="BB66" s="1137"/>
      <c r="BC66" s="1138"/>
      <c r="BD66" s="1148" t="s">
        <v>71</v>
      </c>
      <c r="BE66" s="1149"/>
      <c r="BF66" s="1149"/>
      <c r="BG66" s="1149"/>
      <c r="BH66" s="1149"/>
      <c r="BI66" s="1150"/>
      <c r="BJ66" s="1148" t="s">
        <v>72</v>
      </c>
      <c r="BK66" s="1149"/>
      <c r="BL66" s="1149"/>
      <c r="BM66" s="1149"/>
      <c r="BN66" s="1149"/>
      <c r="BO66" s="1150"/>
      <c r="BP66" s="1148" t="s">
        <v>73</v>
      </c>
      <c r="BQ66" s="1149"/>
      <c r="BR66" s="1149"/>
      <c r="BS66" s="1149"/>
      <c r="BT66" s="1149"/>
      <c r="BU66" s="1150"/>
      <c r="BV66" s="1166" t="s">
        <v>74</v>
      </c>
      <c r="BW66" s="1167"/>
      <c r="BX66" s="1167"/>
      <c r="BY66" s="1167"/>
      <c r="BZ66" s="1167"/>
      <c r="CA66" s="1168"/>
      <c r="CB66" s="138"/>
      <c r="CC66" s="196"/>
      <c r="CD66" s="138"/>
      <c r="CE66" s="138"/>
      <c r="CF66" s="138"/>
      <c r="CG66" s="197"/>
    </row>
    <row r="67" spans="3:85" ht="48.75" customHeight="1" thickBot="1">
      <c r="C67" s="195"/>
      <c r="D67" s="1152"/>
      <c r="E67" s="1154"/>
      <c r="F67" s="1155"/>
      <c r="G67" s="1155"/>
      <c r="H67" s="1155"/>
      <c r="I67" s="1155"/>
      <c r="J67" s="1155"/>
      <c r="K67" s="1155"/>
      <c r="L67" s="1155"/>
      <c r="M67" s="1155"/>
      <c r="N67" s="1155"/>
      <c r="O67" s="1155"/>
      <c r="P67" s="1155"/>
      <c r="Q67" s="1155"/>
      <c r="R67" s="1155"/>
      <c r="S67" s="1155"/>
      <c r="T67" s="1155"/>
      <c r="U67" s="1155"/>
      <c r="V67" s="1155"/>
      <c r="W67" s="1155"/>
      <c r="X67" s="1155"/>
      <c r="Y67" s="1155"/>
      <c r="Z67" s="1155"/>
      <c r="AA67" s="1155"/>
      <c r="AB67" s="1155"/>
      <c r="AC67" s="1156"/>
      <c r="AD67" s="1154"/>
      <c r="AE67" s="1155"/>
      <c r="AF67" s="1155"/>
      <c r="AG67" s="1155"/>
      <c r="AH67" s="1155"/>
      <c r="AI67" s="1155"/>
      <c r="AJ67" s="1155"/>
      <c r="AK67" s="1156"/>
      <c r="AL67" s="1133"/>
      <c r="AM67" s="1134"/>
      <c r="AN67" s="1135"/>
      <c r="AO67" s="1133"/>
      <c r="AP67" s="1134"/>
      <c r="AQ67" s="1135"/>
      <c r="AR67" s="1142"/>
      <c r="AS67" s="1143"/>
      <c r="AT67" s="1144"/>
      <c r="AU67" s="1127" t="s">
        <v>75</v>
      </c>
      <c r="AV67" s="1128"/>
      <c r="AW67" s="1129"/>
      <c r="AX67" s="1127" t="s">
        <v>76</v>
      </c>
      <c r="AY67" s="1128"/>
      <c r="AZ67" s="1129"/>
      <c r="BA67" s="1127" t="s">
        <v>77</v>
      </c>
      <c r="BB67" s="1128"/>
      <c r="BC67" s="1129"/>
      <c r="BD67" s="1118" t="s">
        <v>39</v>
      </c>
      <c r="BE67" s="1119"/>
      <c r="BF67" s="1120"/>
      <c r="BG67" s="1118" t="s">
        <v>40</v>
      </c>
      <c r="BH67" s="1119"/>
      <c r="BI67" s="1120"/>
      <c r="BJ67" s="1118" t="s">
        <v>78</v>
      </c>
      <c r="BK67" s="1119"/>
      <c r="BL67" s="1120"/>
      <c r="BM67" s="1118" t="s">
        <v>79</v>
      </c>
      <c r="BN67" s="1119"/>
      <c r="BO67" s="1120"/>
      <c r="BP67" s="1118" t="s">
        <v>80</v>
      </c>
      <c r="BQ67" s="1119"/>
      <c r="BR67" s="1120"/>
      <c r="BS67" s="1118" t="s">
        <v>81</v>
      </c>
      <c r="BT67" s="1119"/>
      <c r="BU67" s="1120"/>
      <c r="BV67" s="1121" t="s">
        <v>82</v>
      </c>
      <c r="BW67" s="1122"/>
      <c r="BX67" s="1123"/>
      <c r="BY67" s="1121" t="s">
        <v>83</v>
      </c>
      <c r="BZ67" s="1122"/>
      <c r="CA67" s="1123"/>
      <c r="CB67" s="138"/>
      <c r="CC67" s="196"/>
      <c r="CD67" s="138"/>
      <c r="CE67" s="138"/>
      <c r="CF67" s="138"/>
      <c r="CG67" s="197"/>
    </row>
    <row r="68" spans="3:85" ht="123.95" customHeight="1" thickBot="1">
      <c r="C68" s="195"/>
      <c r="D68" s="1153"/>
      <c r="E68" s="1157"/>
      <c r="F68" s="1158"/>
      <c r="G68" s="1158"/>
      <c r="H68" s="1158"/>
      <c r="I68" s="1158"/>
      <c r="J68" s="1158"/>
      <c r="K68" s="1158"/>
      <c r="L68" s="1158"/>
      <c r="M68" s="1158"/>
      <c r="N68" s="1158"/>
      <c r="O68" s="1158"/>
      <c r="P68" s="1158"/>
      <c r="Q68" s="1158"/>
      <c r="R68" s="1158"/>
      <c r="S68" s="1158"/>
      <c r="T68" s="1158"/>
      <c r="U68" s="1158"/>
      <c r="V68" s="1158"/>
      <c r="W68" s="1158"/>
      <c r="X68" s="1158"/>
      <c r="Y68" s="1158"/>
      <c r="Z68" s="1158"/>
      <c r="AA68" s="1158"/>
      <c r="AB68" s="1158"/>
      <c r="AC68" s="1159"/>
      <c r="AD68" s="1157"/>
      <c r="AE68" s="1158"/>
      <c r="AF68" s="1158"/>
      <c r="AG68" s="1158"/>
      <c r="AH68" s="1158"/>
      <c r="AI68" s="1158"/>
      <c r="AJ68" s="1158"/>
      <c r="AK68" s="1159"/>
      <c r="AL68" s="1130"/>
      <c r="AM68" s="1131"/>
      <c r="AN68" s="1132"/>
      <c r="AO68" s="1130"/>
      <c r="AP68" s="1131"/>
      <c r="AQ68" s="1132"/>
      <c r="AR68" s="1145"/>
      <c r="AS68" s="1146"/>
      <c r="AT68" s="1147"/>
      <c r="AU68" s="1130"/>
      <c r="AV68" s="1131"/>
      <c r="AW68" s="1132"/>
      <c r="AX68" s="1130"/>
      <c r="AY68" s="1131"/>
      <c r="AZ68" s="1132"/>
      <c r="BA68" s="1130"/>
      <c r="BB68" s="1131"/>
      <c r="BC68" s="1132"/>
      <c r="BD68" s="1124" t="s">
        <v>84</v>
      </c>
      <c r="BE68" s="1125"/>
      <c r="BF68" s="1126"/>
      <c r="BG68" s="1124" t="s">
        <v>85</v>
      </c>
      <c r="BH68" s="1125"/>
      <c r="BI68" s="1126"/>
      <c r="BJ68" s="1124" t="s">
        <v>84</v>
      </c>
      <c r="BK68" s="1125"/>
      <c r="BL68" s="1126"/>
      <c r="BM68" s="1124" t="s">
        <v>86</v>
      </c>
      <c r="BN68" s="1125"/>
      <c r="BO68" s="1126"/>
      <c r="BP68" s="1114" t="s">
        <v>87</v>
      </c>
      <c r="BQ68" s="1115"/>
      <c r="BR68" s="1116"/>
      <c r="BS68" s="1114" t="s">
        <v>88</v>
      </c>
      <c r="BT68" s="1115"/>
      <c r="BU68" s="1116"/>
      <c r="BV68" s="1114" t="s">
        <v>87</v>
      </c>
      <c r="BW68" s="1115"/>
      <c r="BX68" s="1116"/>
      <c r="BY68" s="1114" t="s">
        <v>89</v>
      </c>
      <c r="BZ68" s="1115"/>
      <c r="CA68" s="1116"/>
      <c r="CB68" s="138"/>
      <c r="CC68" s="196"/>
      <c r="CD68" s="138"/>
      <c r="CE68" s="138"/>
      <c r="CF68" s="138"/>
      <c r="CG68" s="197"/>
    </row>
    <row r="69" spans="3:85" ht="27.75" thickTop="1" thickBot="1">
      <c r="C69" s="195"/>
      <c r="D69" s="198"/>
      <c r="E69" s="1117" t="s">
        <v>327</v>
      </c>
      <c r="F69" s="1117"/>
      <c r="G69" s="1117"/>
      <c r="H69" s="1117"/>
      <c r="I69" s="1117"/>
      <c r="J69" s="1117"/>
      <c r="K69" s="1117"/>
      <c r="L69" s="1117"/>
      <c r="M69" s="1117"/>
      <c r="N69" s="1117"/>
      <c r="O69" s="1117"/>
      <c r="P69" s="1117"/>
      <c r="Q69" s="1117"/>
      <c r="R69" s="1117"/>
      <c r="S69" s="1117"/>
      <c r="T69" s="1117"/>
      <c r="U69" s="1117"/>
      <c r="V69" s="1117"/>
      <c r="W69" s="1117"/>
      <c r="X69" s="1117"/>
      <c r="Y69" s="1117"/>
      <c r="Z69" s="1117"/>
      <c r="AA69" s="1117"/>
      <c r="AB69" s="1117"/>
      <c r="AC69" s="1117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200"/>
      <c r="BP69" s="199"/>
      <c r="BQ69" s="199"/>
      <c r="BR69" s="199"/>
      <c r="BS69" s="199"/>
      <c r="BT69" s="199"/>
      <c r="BU69" s="199"/>
      <c r="BV69" s="199"/>
      <c r="BW69" s="199"/>
      <c r="BX69" s="199"/>
      <c r="BY69" s="199"/>
      <c r="BZ69" s="199"/>
      <c r="CA69" s="201"/>
      <c r="CB69" s="138"/>
      <c r="CC69" s="196"/>
      <c r="CD69" s="138"/>
      <c r="CE69" s="138"/>
      <c r="CF69" s="138"/>
      <c r="CG69" s="197"/>
    </row>
    <row r="70" spans="3:85" ht="15.75" customHeight="1">
      <c r="C70" s="195"/>
      <c r="D70" s="561" t="s">
        <v>90</v>
      </c>
      <c r="E70" s="1513" t="s">
        <v>91</v>
      </c>
      <c r="F70" s="1514"/>
      <c r="G70" s="1514"/>
      <c r="H70" s="1514"/>
      <c r="I70" s="1514"/>
      <c r="J70" s="1514"/>
      <c r="K70" s="1514"/>
      <c r="L70" s="1514"/>
      <c r="M70" s="1514"/>
      <c r="N70" s="1514"/>
      <c r="O70" s="1514"/>
      <c r="P70" s="1514"/>
      <c r="Q70" s="1514"/>
      <c r="R70" s="1514"/>
      <c r="S70" s="1514"/>
      <c r="T70" s="1514"/>
      <c r="U70" s="1514"/>
      <c r="V70" s="1514"/>
      <c r="W70" s="1514"/>
      <c r="X70" s="1514"/>
      <c r="Y70" s="1514"/>
      <c r="Z70" s="1514"/>
      <c r="AA70" s="1514"/>
      <c r="AB70" s="1514"/>
      <c r="AC70" s="1514"/>
      <c r="AD70" s="1514"/>
      <c r="AE70" s="1514"/>
      <c r="AF70" s="1514"/>
      <c r="AG70" s="1514"/>
      <c r="AH70" s="1514"/>
      <c r="AI70" s="1514"/>
      <c r="AJ70" s="1514"/>
      <c r="AK70" s="1514"/>
      <c r="AL70" s="1514"/>
      <c r="AM70" s="1514"/>
      <c r="AN70" s="1514"/>
      <c r="AO70" s="1514"/>
      <c r="AP70" s="1514"/>
      <c r="AQ70" s="1514"/>
      <c r="AR70" s="1514"/>
      <c r="AS70" s="1514"/>
      <c r="AT70" s="1514"/>
      <c r="AU70" s="1514"/>
      <c r="AV70" s="1514"/>
      <c r="AW70" s="1514"/>
      <c r="AX70" s="1514"/>
      <c r="AY70" s="1514"/>
      <c r="AZ70" s="1514"/>
      <c r="BA70" s="1514"/>
      <c r="BB70" s="1514"/>
      <c r="BC70" s="1514"/>
      <c r="BD70" s="1514"/>
      <c r="BE70" s="1514"/>
      <c r="BF70" s="1514"/>
      <c r="BG70" s="1514"/>
      <c r="BH70" s="1514"/>
      <c r="BI70" s="1514"/>
      <c r="BJ70" s="1514"/>
      <c r="BK70" s="1514"/>
      <c r="BL70" s="1514"/>
      <c r="BM70" s="1514"/>
      <c r="BN70" s="1514"/>
      <c r="BO70" s="1514"/>
      <c r="BP70" s="1514"/>
      <c r="BQ70" s="1514"/>
      <c r="BR70" s="1514"/>
      <c r="BS70" s="1514"/>
      <c r="BT70" s="1514"/>
      <c r="BU70" s="1514"/>
      <c r="BV70" s="1514"/>
      <c r="BW70" s="1514"/>
      <c r="BX70" s="1514"/>
      <c r="BY70" s="1514"/>
      <c r="BZ70" s="1514"/>
      <c r="CA70" s="1515"/>
      <c r="CB70" s="138"/>
      <c r="CC70" s="562"/>
      <c r="CD70" s="138"/>
      <c r="CE70" s="138"/>
      <c r="CF70" s="138"/>
      <c r="CG70" s="197"/>
    </row>
    <row r="71" spans="3:85" ht="15" customHeight="1">
      <c r="C71" s="195"/>
      <c r="D71" s="563" t="s">
        <v>92</v>
      </c>
      <c r="E71" s="1105" t="s">
        <v>93</v>
      </c>
      <c r="F71" s="1106"/>
      <c r="G71" s="1106"/>
      <c r="H71" s="1106"/>
      <c r="I71" s="1106"/>
      <c r="J71" s="1106"/>
      <c r="K71" s="1106"/>
      <c r="L71" s="1106"/>
      <c r="M71" s="1106"/>
      <c r="N71" s="1106"/>
      <c r="O71" s="1106"/>
      <c r="P71" s="1106"/>
      <c r="Q71" s="1106"/>
      <c r="R71" s="1106"/>
      <c r="S71" s="1106"/>
      <c r="T71" s="1106"/>
      <c r="U71" s="1106"/>
      <c r="V71" s="1106"/>
      <c r="W71" s="1106"/>
      <c r="X71" s="1106"/>
      <c r="Y71" s="1106"/>
      <c r="Z71" s="1106"/>
      <c r="AA71" s="1106"/>
      <c r="AB71" s="1106"/>
      <c r="AC71" s="1107"/>
      <c r="AD71" s="564"/>
      <c r="AE71" s="565"/>
      <c r="AF71" s="565"/>
      <c r="AG71" s="565"/>
      <c r="AH71" s="565"/>
      <c r="AI71" s="565"/>
      <c r="AJ71" s="565"/>
      <c r="AK71" s="566"/>
      <c r="AL71" s="1100">
        <f>SUM(AL72:AN83)</f>
        <v>1686</v>
      </c>
      <c r="AM71" s="1101"/>
      <c r="AN71" s="1104"/>
      <c r="AO71" s="1100">
        <f>SUM(AO72:AQ83)</f>
        <v>562</v>
      </c>
      <c r="AP71" s="1101"/>
      <c r="AQ71" s="1104"/>
      <c r="AR71" s="1100">
        <f>SUM(AR72:AT83)</f>
        <v>1124</v>
      </c>
      <c r="AS71" s="1101"/>
      <c r="AT71" s="1104"/>
      <c r="AU71" s="1097">
        <f>SUM(AU72:AW83)</f>
        <v>514</v>
      </c>
      <c r="AV71" s="1098"/>
      <c r="AW71" s="1103"/>
      <c r="AX71" s="1097">
        <f>SUM(AX72:AZ83)</f>
        <v>610</v>
      </c>
      <c r="AY71" s="1098"/>
      <c r="AZ71" s="1099"/>
      <c r="BA71" s="1101"/>
      <c r="BB71" s="1101"/>
      <c r="BC71" s="1104"/>
      <c r="BD71" s="1097">
        <f>SUM(BD72:BF83)</f>
        <v>478</v>
      </c>
      <c r="BE71" s="1098"/>
      <c r="BF71" s="1098"/>
      <c r="BG71" s="1098">
        <f>SUM(BG72:BI83)</f>
        <v>646</v>
      </c>
      <c r="BH71" s="1098"/>
      <c r="BI71" s="1099"/>
      <c r="BJ71" s="1097"/>
      <c r="BK71" s="1098"/>
      <c r="BL71" s="1098"/>
      <c r="BM71" s="1098"/>
      <c r="BN71" s="1098"/>
      <c r="BO71" s="1099"/>
      <c r="BP71" s="1111"/>
      <c r="BQ71" s="1112"/>
      <c r="BR71" s="1112"/>
      <c r="BS71" s="1112"/>
      <c r="BT71" s="1112"/>
      <c r="BU71" s="1113"/>
      <c r="BV71" s="1111"/>
      <c r="BW71" s="1112"/>
      <c r="BX71" s="1112"/>
      <c r="BY71" s="1112"/>
      <c r="BZ71" s="1112"/>
      <c r="CA71" s="1113"/>
      <c r="CB71" s="138"/>
      <c r="CC71" s="562"/>
      <c r="CD71" s="138"/>
      <c r="CE71" s="138"/>
      <c r="CF71" s="138"/>
      <c r="CG71" s="197"/>
    </row>
    <row r="72" spans="3:85" ht="15" customHeight="1">
      <c r="C72" s="195"/>
      <c r="D72" s="567" t="s">
        <v>94</v>
      </c>
      <c r="E72" s="1014" t="s">
        <v>95</v>
      </c>
      <c r="F72" s="1015"/>
      <c r="G72" s="1015"/>
      <c r="H72" s="1015"/>
      <c r="I72" s="1015"/>
      <c r="J72" s="1015"/>
      <c r="K72" s="1015"/>
      <c r="L72" s="1015"/>
      <c r="M72" s="1015"/>
      <c r="N72" s="1015"/>
      <c r="O72" s="1015"/>
      <c r="P72" s="1015"/>
      <c r="Q72" s="1015"/>
      <c r="R72" s="1015"/>
      <c r="S72" s="1015"/>
      <c r="T72" s="1015"/>
      <c r="U72" s="1015"/>
      <c r="V72" s="1015"/>
      <c r="W72" s="1015"/>
      <c r="X72" s="1015"/>
      <c r="Y72" s="1015"/>
      <c r="Z72" s="1015"/>
      <c r="AA72" s="1015"/>
      <c r="AB72" s="1015"/>
      <c r="AC72" s="1016"/>
      <c r="AD72" s="202" t="s">
        <v>96</v>
      </c>
      <c r="AE72" s="203" t="s">
        <v>46</v>
      </c>
      <c r="AF72" s="568" t="s">
        <v>96</v>
      </c>
      <c r="AG72" s="569" t="s">
        <v>96</v>
      </c>
      <c r="AH72" s="568" t="s">
        <v>96</v>
      </c>
      <c r="AI72" s="569" t="s">
        <v>96</v>
      </c>
      <c r="AJ72" s="570" t="s">
        <v>96</v>
      </c>
      <c r="AK72" s="569" t="s">
        <v>96</v>
      </c>
      <c r="AL72" s="745">
        <f t="shared" ref="AL72:AL83" si="3">AO72+AR72</f>
        <v>117</v>
      </c>
      <c r="AM72" s="746"/>
      <c r="AN72" s="746"/>
      <c r="AO72" s="745">
        <v>39</v>
      </c>
      <c r="AP72" s="746"/>
      <c r="AQ72" s="761"/>
      <c r="AR72" s="886">
        <f t="shared" ref="AR72:AR83" si="4">SUM(BD72:CA72)</f>
        <v>78</v>
      </c>
      <c r="AS72" s="886"/>
      <c r="AT72" s="887"/>
      <c r="AU72" s="1091">
        <f t="shared" ref="AU72:AU82" si="5">AR72-AX72</f>
        <v>24</v>
      </c>
      <c r="AV72" s="1092"/>
      <c r="AW72" s="1093"/>
      <c r="AX72" s="1094">
        <v>54</v>
      </c>
      <c r="AY72" s="1095"/>
      <c r="AZ72" s="1096"/>
      <c r="BA72" s="746"/>
      <c r="BB72" s="746"/>
      <c r="BC72" s="761"/>
      <c r="BD72" s="1003">
        <v>34</v>
      </c>
      <c r="BE72" s="1004"/>
      <c r="BF72" s="1004"/>
      <c r="BG72" s="1004">
        <v>44</v>
      </c>
      <c r="BH72" s="1004"/>
      <c r="BI72" s="1005"/>
      <c r="BJ72" s="1003"/>
      <c r="BK72" s="1004"/>
      <c r="BL72" s="1004"/>
      <c r="BM72" s="1004"/>
      <c r="BN72" s="1004"/>
      <c r="BO72" s="1005"/>
      <c r="BP72" s="745"/>
      <c r="BQ72" s="746"/>
      <c r="BR72" s="747"/>
      <c r="BS72" s="757"/>
      <c r="BT72" s="746"/>
      <c r="BU72" s="761"/>
      <c r="BV72" s="745"/>
      <c r="BW72" s="746"/>
      <c r="BX72" s="747"/>
      <c r="BY72" s="757"/>
      <c r="BZ72" s="746"/>
      <c r="CA72" s="761"/>
      <c r="CB72" s="138"/>
      <c r="CC72" s="138"/>
      <c r="CD72" s="138"/>
      <c r="CE72" s="138"/>
      <c r="CF72" s="138"/>
      <c r="CG72" s="197"/>
    </row>
    <row r="73" spans="3:85" ht="15" customHeight="1">
      <c r="C73" s="195"/>
      <c r="D73" s="567" t="s">
        <v>94</v>
      </c>
      <c r="E73" s="1014" t="s">
        <v>97</v>
      </c>
      <c r="F73" s="1015"/>
      <c r="G73" s="1015"/>
      <c r="H73" s="1015"/>
      <c r="I73" s="1015"/>
      <c r="J73" s="1015"/>
      <c r="K73" s="1015"/>
      <c r="L73" s="1015"/>
      <c r="M73" s="1015"/>
      <c r="N73" s="1015"/>
      <c r="O73" s="1015"/>
      <c r="P73" s="1015"/>
      <c r="Q73" s="1015"/>
      <c r="R73" s="1015"/>
      <c r="S73" s="1015"/>
      <c r="T73" s="1015"/>
      <c r="U73" s="1015"/>
      <c r="V73" s="1015"/>
      <c r="W73" s="1015"/>
      <c r="X73" s="1015"/>
      <c r="Y73" s="1015"/>
      <c r="Z73" s="1015"/>
      <c r="AA73" s="1015"/>
      <c r="AB73" s="1015"/>
      <c r="AC73" s="1016"/>
      <c r="AD73" s="202" t="s">
        <v>96</v>
      </c>
      <c r="AE73" s="413" t="s">
        <v>46</v>
      </c>
      <c r="AF73" s="568" t="s">
        <v>96</v>
      </c>
      <c r="AG73" s="569" t="s">
        <v>96</v>
      </c>
      <c r="AH73" s="568" t="s">
        <v>96</v>
      </c>
      <c r="AI73" s="569" t="s">
        <v>96</v>
      </c>
      <c r="AJ73" s="570" t="s">
        <v>96</v>
      </c>
      <c r="AK73" s="569" t="s">
        <v>96</v>
      </c>
      <c r="AL73" s="745">
        <f t="shared" si="3"/>
        <v>175</v>
      </c>
      <c r="AM73" s="746"/>
      <c r="AN73" s="746"/>
      <c r="AO73" s="745">
        <v>58</v>
      </c>
      <c r="AP73" s="746"/>
      <c r="AQ73" s="761"/>
      <c r="AR73" s="886">
        <f t="shared" si="4"/>
        <v>117</v>
      </c>
      <c r="AS73" s="886"/>
      <c r="AT73" s="887"/>
      <c r="AU73" s="1091">
        <f t="shared" si="5"/>
        <v>51</v>
      </c>
      <c r="AV73" s="1092"/>
      <c r="AW73" s="1093"/>
      <c r="AX73" s="1094">
        <v>66</v>
      </c>
      <c r="AY73" s="1095"/>
      <c r="AZ73" s="1096"/>
      <c r="BA73" s="746"/>
      <c r="BB73" s="746"/>
      <c r="BC73" s="761"/>
      <c r="BD73" s="1003">
        <v>51</v>
      </c>
      <c r="BE73" s="1004"/>
      <c r="BF73" s="1004"/>
      <c r="BG73" s="1004">
        <v>66</v>
      </c>
      <c r="BH73" s="1004"/>
      <c r="BI73" s="1005"/>
      <c r="BJ73" s="1003"/>
      <c r="BK73" s="1004"/>
      <c r="BL73" s="1004"/>
      <c r="BM73" s="1004"/>
      <c r="BN73" s="1004"/>
      <c r="BO73" s="1005"/>
      <c r="BP73" s="745"/>
      <c r="BQ73" s="746"/>
      <c r="BR73" s="747"/>
      <c r="BS73" s="757"/>
      <c r="BT73" s="746"/>
      <c r="BU73" s="761"/>
      <c r="BV73" s="745"/>
      <c r="BW73" s="746"/>
      <c r="BX73" s="747"/>
      <c r="BY73" s="757"/>
      <c r="BZ73" s="746"/>
      <c r="CA73" s="761"/>
      <c r="CB73" s="138"/>
      <c r="CC73" s="138"/>
      <c r="CD73" s="138"/>
      <c r="CE73" s="138"/>
      <c r="CF73" s="138"/>
      <c r="CG73" s="197"/>
    </row>
    <row r="74" spans="3:85" ht="15" customHeight="1">
      <c r="C74" s="195"/>
      <c r="D74" s="571" t="s">
        <v>98</v>
      </c>
      <c r="E74" s="1014" t="s">
        <v>99</v>
      </c>
      <c r="F74" s="1015"/>
      <c r="G74" s="1015"/>
      <c r="H74" s="1015"/>
      <c r="I74" s="1015"/>
      <c r="J74" s="1015"/>
      <c r="K74" s="1015"/>
      <c r="L74" s="1015"/>
      <c r="M74" s="1015"/>
      <c r="N74" s="1015"/>
      <c r="O74" s="1015"/>
      <c r="P74" s="1015"/>
      <c r="Q74" s="1015"/>
      <c r="R74" s="1015"/>
      <c r="S74" s="1015"/>
      <c r="T74" s="1015"/>
      <c r="U74" s="1015"/>
      <c r="V74" s="1015"/>
      <c r="W74" s="1015"/>
      <c r="X74" s="1015"/>
      <c r="Y74" s="1015"/>
      <c r="Z74" s="1015"/>
      <c r="AA74" s="1015"/>
      <c r="AB74" s="1015"/>
      <c r="AC74" s="1016"/>
      <c r="AD74" s="202" t="s">
        <v>96</v>
      </c>
      <c r="AE74" s="572" t="s">
        <v>102</v>
      </c>
      <c r="AF74" s="568" t="s">
        <v>96</v>
      </c>
      <c r="AG74" s="569" t="s">
        <v>96</v>
      </c>
      <c r="AH74" s="568" t="s">
        <v>96</v>
      </c>
      <c r="AI74" s="569" t="s">
        <v>96</v>
      </c>
      <c r="AJ74" s="570" t="s">
        <v>96</v>
      </c>
      <c r="AK74" s="569" t="s">
        <v>96</v>
      </c>
      <c r="AL74" s="745">
        <f t="shared" si="3"/>
        <v>175</v>
      </c>
      <c r="AM74" s="746"/>
      <c r="AN74" s="746"/>
      <c r="AO74" s="745">
        <v>58</v>
      </c>
      <c r="AP74" s="746"/>
      <c r="AQ74" s="761"/>
      <c r="AR74" s="886">
        <f t="shared" si="4"/>
        <v>117</v>
      </c>
      <c r="AS74" s="886"/>
      <c r="AT74" s="887"/>
      <c r="AU74" s="1091">
        <f t="shared" si="5"/>
        <v>0</v>
      </c>
      <c r="AV74" s="1092"/>
      <c r="AW74" s="1093"/>
      <c r="AX74" s="1094">
        <v>117</v>
      </c>
      <c r="AY74" s="1095"/>
      <c r="AZ74" s="1096"/>
      <c r="BA74" s="746"/>
      <c r="BB74" s="746"/>
      <c r="BC74" s="761"/>
      <c r="BD74" s="1003">
        <v>51</v>
      </c>
      <c r="BE74" s="1004"/>
      <c r="BF74" s="1004"/>
      <c r="BG74" s="1004">
        <v>66</v>
      </c>
      <c r="BH74" s="1004"/>
      <c r="BI74" s="1005"/>
      <c r="BJ74" s="1003"/>
      <c r="BK74" s="1004"/>
      <c r="BL74" s="1004"/>
      <c r="BM74" s="1004"/>
      <c r="BN74" s="1004"/>
      <c r="BO74" s="1005"/>
      <c r="BP74" s="745"/>
      <c r="BQ74" s="746"/>
      <c r="BR74" s="747"/>
      <c r="BS74" s="757"/>
      <c r="BT74" s="746"/>
      <c r="BU74" s="761"/>
      <c r="BV74" s="745"/>
      <c r="BW74" s="746"/>
      <c r="BX74" s="747"/>
      <c r="BY74" s="757"/>
      <c r="BZ74" s="746"/>
      <c r="CA74" s="761"/>
      <c r="CB74" s="138"/>
      <c r="CC74" s="138"/>
      <c r="CD74" s="138"/>
      <c r="CE74" s="138"/>
      <c r="CF74" s="138"/>
      <c r="CG74" s="197"/>
    </row>
    <row r="75" spans="3:85" ht="15" customHeight="1">
      <c r="C75" s="195"/>
      <c r="D75" s="571" t="s">
        <v>100</v>
      </c>
      <c r="E75" s="1014" t="s">
        <v>143</v>
      </c>
      <c r="F75" s="1015"/>
      <c r="G75" s="1015"/>
      <c r="H75" s="1015"/>
      <c r="I75" s="1015"/>
      <c r="J75" s="1015"/>
      <c r="K75" s="1015"/>
      <c r="L75" s="1015"/>
      <c r="M75" s="1015"/>
      <c r="N75" s="1015"/>
      <c r="O75" s="1015"/>
      <c r="P75" s="1015"/>
      <c r="Q75" s="1015"/>
      <c r="R75" s="1015"/>
      <c r="S75" s="1015"/>
      <c r="T75" s="1015"/>
      <c r="U75" s="1015"/>
      <c r="V75" s="1015"/>
      <c r="W75" s="1015"/>
      <c r="X75" s="1015"/>
      <c r="Y75" s="1015"/>
      <c r="Z75" s="1015"/>
      <c r="AA75" s="1015"/>
      <c r="AB75" s="1015"/>
      <c r="AC75" s="1016"/>
      <c r="AD75" s="202" t="s">
        <v>96</v>
      </c>
      <c r="AE75" s="572" t="s">
        <v>46</v>
      </c>
      <c r="AF75" s="568" t="s">
        <v>96</v>
      </c>
      <c r="AG75" s="569" t="s">
        <v>96</v>
      </c>
      <c r="AH75" s="568" t="s">
        <v>96</v>
      </c>
      <c r="AI75" s="569" t="s">
        <v>96</v>
      </c>
      <c r="AJ75" s="570" t="s">
        <v>96</v>
      </c>
      <c r="AK75" s="569" t="s">
        <v>96</v>
      </c>
      <c r="AL75" s="745">
        <f t="shared" si="3"/>
        <v>234</v>
      </c>
      <c r="AM75" s="746"/>
      <c r="AN75" s="746"/>
      <c r="AO75" s="745">
        <v>78</v>
      </c>
      <c r="AP75" s="746"/>
      <c r="AQ75" s="761"/>
      <c r="AR75" s="886">
        <f t="shared" si="4"/>
        <v>156</v>
      </c>
      <c r="AS75" s="886"/>
      <c r="AT75" s="887"/>
      <c r="AU75" s="1091">
        <f t="shared" si="5"/>
        <v>62</v>
      </c>
      <c r="AV75" s="1092"/>
      <c r="AW75" s="1093"/>
      <c r="AX75" s="1094">
        <v>94</v>
      </c>
      <c r="AY75" s="1095"/>
      <c r="AZ75" s="1096"/>
      <c r="BA75" s="746"/>
      <c r="BB75" s="746"/>
      <c r="BC75" s="761"/>
      <c r="BD75" s="1003">
        <v>68</v>
      </c>
      <c r="BE75" s="1004"/>
      <c r="BF75" s="1004"/>
      <c r="BG75" s="1004">
        <v>88</v>
      </c>
      <c r="BH75" s="1004"/>
      <c r="BI75" s="1005"/>
      <c r="BJ75" s="1108"/>
      <c r="BK75" s="1109"/>
      <c r="BL75" s="1109"/>
      <c r="BM75" s="1109"/>
      <c r="BN75" s="1109"/>
      <c r="BO75" s="1110"/>
      <c r="BP75" s="745"/>
      <c r="BQ75" s="746"/>
      <c r="BR75" s="747"/>
      <c r="BS75" s="757"/>
      <c r="BT75" s="746"/>
      <c r="BU75" s="761"/>
      <c r="BV75" s="745"/>
      <c r="BW75" s="746"/>
      <c r="BX75" s="747"/>
      <c r="BY75" s="757"/>
      <c r="BZ75" s="746"/>
      <c r="CA75" s="761"/>
      <c r="CB75" s="138"/>
      <c r="CC75" s="138"/>
      <c r="CD75" s="138"/>
      <c r="CE75" s="138"/>
      <c r="CF75" s="138"/>
      <c r="CG75" s="197"/>
    </row>
    <row r="76" spans="3:85" ht="15" customHeight="1">
      <c r="C76" s="195"/>
      <c r="D76" s="571" t="s">
        <v>103</v>
      </c>
      <c r="E76" s="1014" t="s">
        <v>104</v>
      </c>
      <c r="F76" s="1015"/>
      <c r="G76" s="1015"/>
      <c r="H76" s="1015"/>
      <c r="I76" s="1015"/>
      <c r="J76" s="1015"/>
      <c r="K76" s="1015"/>
      <c r="L76" s="1015"/>
      <c r="M76" s="1015"/>
      <c r="N76" s="1015"/>
      <c r="O76" s="1015"/>
      <c r="P76" s="1015"/>
      <c r="Q76" s="1015"/>
      <c r="R76" s="1015"/>
      <c r="S76" s="1015"/>
      <c r="T76" s="1015"/>
      <c r="U76" s="1015"/>
      <c r="V76" s="1015"/>
      <c r="W76" s="1015"/>
      <c r="X76" s="1015"/>
      <c r="Y76" s="1015"/>
      <c r="Z76" s="1015"/>
      <c r="AA76" s="1015"/>
      <c r="AB76" s="1015"/>
      <c r="AC76" s="1016"/>
      <c r="AD76" s="202" t="s">
        <v>96</v>
      </c>
      <c r="AE76" s="572" t="s">
        <v>102</v>
      </c>
      <c r="AF76" s="568" t="s">
        <v>96</v>
      </c>
      <c r="AG76" s="569" t="s">
        <v>96</v>
      </c>
      <c r="AH76" s="568" t="s">
        <v>96</v>
      </c>
      <c r="AI76" s="569" t="s">
        <v>96</v>
      </c>
      <c r="AJ76" s="570" t="s">
        <v>96</v>
      </c>
      <c r="AK76" s="569" t="s">
        <v>96</v>
      </c>
      <c r="AL76" s="745">
        <f t="shared" si="3"/>
        <v>176</v>
      </c>
      <c r="AM76" s="746"/>
      <c r="AN76" s="746"/>
      <c r="AO76" s="745">
        <v>59</v>
      </c>
      <c r="AP76" s="746"/>
      <c r="AQ76" s="761"/>
      <c r="AR76" s="886">
        <f t="shared" si="4"/>
        <v>117</v>
      </c>
      <c r="AS76" s="886"/>
      <c r="AT76" s="887"/>
      <c r="AU76" s="1091">
        <f t="shared" si="5"/>
        <v>94</v>
      </c>
      <c r="AV76" s="1092"/>
      <c r="AW76" s="1093"/>
      <c r="AX76" s="1094">
        <v>23</v>
      </c>
      <c r="AY76" s="1095"/>
      <c r="AZ76" s="1096"/>
      <c r="BA76" s="746"/>
      <c r="BB76" s="746"/>
      <c r="BC76" s="761"/>
      <c r="BD76" s="1003">
        <v>51</v>
      </c>
      <c r="BE76" s="1004"/>
      <c r="BF76" s="1004"/>
      <c r="BG76" s="1004">
        <v>66</v>
      </c>
      <c r="BH76" s="1004"/>
      <c r="BI76" s="1005"/>
      <c r="BJ76" s="1003"/>
      <c r="BK76" s="1004"/>
      <c r="BL76" s="1004"/>
      <c r="BM76" s="1004"/>
      <c r="BN76" s="1004"/>
      <c r="BO76" s="1005"/>
      <c r="BP76" s="745"/>
      <c r="BQ76" s="746"/>
      <c r="BR76" s="747"/>
      <c r="BS76" s="757"/>
      <c r="BT76" s="746"/>
      <c r="BU76" s="761"/>
      <c r="BV76" s="745"/>
      <c r="BW76" s="746"/>
      <c r="BX76" s="747"/>
      <c r="BY76" s="757"/>
      <c r="BZ76" s="746"/>
      <c r="CA76" s="761"/>
      <c r="CB76" s="138"/>
      <c r="CC76" s="138"/>
      <c r="CD76" s="138"/>
      <c r="CE76" s="138"/>
      <c r="CF76" s="138"/>
      <c r="CG76" s="197"/>
    </row>
    <row r="77" spans="3:85" ht="15" customHeight="1">
      <c r="C77" s="195"/>
      <c r="D77" s="571" t="s">
        <v>105</v>
      </c>
      <c r="E77" s="1014" t="s">
        <v>106</v>
      </c>
      <c r="F77" s="1015"/>
      <c r="G77" s="1015"/>
      <c r="H77" s="1015"/>
      <c r="I77" s="1015"/>
      <c r="J77" s="1015"/>
      <c r="K77" s="1015"/>
      <c r="L77" s="1015"/>
      <c r="M77" s="1015"/>
      <c r="N77" s="1015"/>
      <c r="O77" s="1015"/>
      <c r="P77" s="1015"/>
      <c r="Q77" s="1015"/>
      <c r="R77" s="1015"/>
      <c r="S77" s="1015"/>
      <c r="T77" s="1015"/>
      <c r="U77" s="1015"/>
      <c r="V77" s="1015"/>
      <c r="W77" s="1015"/>
      <c r="X77" s="1015"/>
      <c r="Y77" s="1015"/>
      <c r="Z77" s="1015"/>
      <c r="AA77" s="1015"/>
      <c r="AB77" s="1015"/>
      <c r="AC77" s="1016"/>
      <c r="AD77" s="202" t="s">
        <v>96</v>
      </c>
      <c r="AE77" s="202" t="s">
        <v>111</v>
      </c>
      <c r="AF77" s="568" t="s">
        <v>96</v>
      </c>
      <c r="AG77" s="569" t="s">
        <v>96</v>
      </c>
      <c r="AH77" s="568" t="s">
        <v>96</v>
      </c>
      <c r="AI77" s="569" t="s">
        <v>96</v>
      </c>
      <c r="AJ77" s="570" t="s">
        <v>96</v>
      </c>
      <c r="AK77" s="569" t="s">
        <v>96</v>
      </c>
      <c r="AL77" s="745">
        <f t="shared" si="3"/>
        <v>175</v>
      </c>
      <c r="AM77" s="746"/>
      <c r="AN77" s="746"/>
      <c r="AO77" s="745">
        <v>58</v>
      </c>
      <c r="AP77" s="746"/>
      <c r="AQ77" s="761"/>
      <c r="AR77" s="886">
        <f t="shared" si="4"/>
        <v>117</v>
      </c>
      <c r="AS77" s="886"/>
      <c r="AT77" s="887"/>
      <c r="AU77" s="1091">
        <f t="shared" si="5"/>
        <v>0</v>
      </c>
      <c r="AV77" s="1092"/>
      <c r="AW77" s="1093"/>
      <c r="AX77" s="1094">
        <v>117</v>
      </c>
      <c r="AY77" s="1095"/>
      <c r="AZ77" s="1096"/>
      <c r="BA77" s="746"/>
      <c r="BB77" s="746"/>
      <c r="BC77" s="761"/>
      <c r="BD77" s="1003">
        <v>51</v>
      </c>
      <c r="BE77" s="1004"/>
      <c r="BF77" s="1004"/>
      <c r="BG77" s="1004">
        <v>66</v>
      </c>
      <c r="BH77" s="1004"/>
      <c r="BI77" s="1005"/>
      <c r="BJ77" s="1003"/>
      <c r="BK77" s="1004"/>
      <c r="BL77" s="1004"/>
      <c r="BM77" s="1004"/>
      <c r="BN77" s="1004"/>
      <c r="BO77" s="1005"/>
      <c r="BP77" s="745"/>
      <c r="BQ77" s="746"/>
      <c r="BR77" s="747"/>
      <c r="BS77" s="757"/>
      <c r="BT77" s="746"/>
      <c r="BU77" s="761"/>
      <c r="BV77" s="745"/>
      <c r="BW77" s="746"/>
      <c r="BX77" s="747"/>
      <c r="BY77" s="757"/>
      <c r="BZ77" s="746"/>
      <c r="CA77" s="761"/>
      <c r="CB77" s="138"/>
      <c r="CC77" s="138"/>
      <c r="CD77" s="138"/>
      <c r="CE77" s="138"/>
      <c r="CF77" s="138"/>
      <c r="CG77" s="197"/>
    </row>
    <row r="78" spans="3:85" ht="15" customHeight="1">
      <c r="C78" s="195"/>
      <c r="D78" s="571" t="s">
        <v>107</v>
      </c>
      <c r="E78" s="1014" t="s">
        <v>108</v>
      </c>
      <c r="F78" s="1015"/>
      <c r="G78" s="1015"/>
      <c r="H78" s="1015"/>
      <c r="I78" s="1015"/>
      <c r="J78" s="1015"/>
      <c r="K78" s="1015"/>
      <c r="L78" s="1015"/>
      <c r="M78" s="1015"/>
      <c r="N78" s="1015"/>
      <c r="O78" s="1015"/>
      <c r="P78" s="1015"/>
      <c r="Q78" s="1015"/>
      <c r="R78" s="1015"/>
      <c r="S78" s="1015"/>
      <c r="T78" s="1015"/>
      <c r="U78" s="1015"/>
      <c r="V78" s="1015"/>
      <c r="W78" s="1015"/>
      <c r="X78" s="1015"/>
      <c r="Y78" s="1015"/>
      <c r="Z78" s="1015"/>
      <c r="AA78" s="1015"/>
      <c r="AB78" s="1015"/>
      <c r="AC78" s="1016"/>
      <c r="AD78" s="190" t="s">
        <v>96</v>
      </c>
      <c r="AE78" s="572" t="s">
        <v>111</v>
      </c>
      <c r="AF78" s="568" t="s">
        <v>96</v>
      </c>
      <c r="AG78" s="569" t="s">
        <v>96</v>
      </c>
      <c r="AH78" s="568" t="s">
        <v>96</v>
      </c>
      <c r="AI78" s="569" t="s">
        <v>96</v>
      </c>
      <c r="AJ78" s="570" t="s">
        <v>96</v>
      </c>
      <c r="AK78" s="569" t="s">
        <v>96</v>
      </c>
      <c r="AL78" s="745">
        <f t="shared" si="3"/>
        <v>105</v>
      </c>
      <c r="AM78" s="746"/>
      <c r="AN78" s="746"/>
      <c r="AO78" s="745">
        <v>35</v>
      </c>
      <c r="AP78" s="746"/>
      <c r="AQ78" s="761"/>
      <c r="AR78" s="886">
        <f t="shared" si="4"/>
        <v>70</v>
      </c>
      <c r="AS78" s="886"/>
      <c r="AT78" s="887"/>
      <c r="AU78" s="1091">
        <f t="shared" si="5"/>
        <v>50</v>
      </c>
      <c r="AV78" s="1092"/>
      <c r="AW78" s="1093"/>
      <c r="AX78" s="1094">
        <v>20</v>
      </c>
      <c r="AY78" s="1095"/>
      <c r="AZ78" s="1096"/>
      <c r="BA78" s="746"/>
      <c r="BB78" s="746"/>
      <c r="BC78" s="761"/>
      <c r="BD78" s="1003">
        <v>34</v>
      </c>
      <c r="BE78" s="1004"/>
      <c r="BF78" s="1004"/>
      <c r="BG78" s="1004">
        <v>36</v>
      </c>
      <c r="BH78" s="1004"/>
      <c r="BI78" s="1005"/>
      <c r="BJ78" s="1003"/>
      <c r="BK78" s="1004"/>
      <c r="BL78" s="1004"/>
      <c r="BM78" s="1004"/>
      <c r="BN78" s="1004"/>
      <c r="BO78" s="1005"/>
      <c r="BP78" s="745"/>
      <c r="BQ78" s="746"/>
      <c r="BR78" s="747"/>
      <c r="BS78" s="757"/>
      <c r="BT78" s="746"/>
      <c r="BU78" s="761"/>
      <c r="BV78" s="745"/>
      <c r="BW78" s="746"/>
      <c r="BX78" s="747"/>
      <c r="BY78" s="757"/>
      <c r="BZ78" s="746"/>
      <c r="CA78" s="761"/>
      <c r="CB78" s="138"/>
      <c r="CC78" s="138"/>
      <c r="CD78" s="138"/>
      <c r="CE78" s="138"/>
      <c r="CF78" s="138"/>
      <c r="CG78" s="197"/>
    </row>
    <row r="79" spans="3:85" ht="15" customHeight="1">
      <c r="C79" s="195"/>
      <c r="D79" s="571" t="s">
        <v>109</v>
      </c>
      <c r="E79" s="1014" t="s">
        <v>110</v>
      </c>
      <c r="F79" s="1015"/>
      <c r="G79" s="1015"/>
      <c r="H79" s="1015"/>
      <c r="I79" s="1015"/>
      <c r="J79" s="1015"/>
      <c r="K79" s="1015"/>
      <c r="L79" s="1015"/>
      <c r="M79" s="1015"/>
      <c r="N79" s="1015"/>
      <c r="O79" s="1015"/>
      <c r="P79" s="1015"/>
      <c r="Q79" s="1015"/>
      <c r="R79" s="1015"/>
      <c r="S79" s="1015"/>
      <c r="T79" s="1015"/>
      <c r="U79" s="1015"/>
      <c r="V79" s="1015"/>
      <c r="W79" s="1015"/>
      <c r="X79" s="1015"/>
      <c r="Y79" s="1015"/>
      <c r="Z79" s="1015"/>
      <c r="AA79" s="1015"/>
      <c r="AB79" s="1015"/>
      <c r="AC79" s="1016"/>
      <c r="AD79" s="572" t="s">
        <v>96</v>
      </c>
      <c r="AE79" s="203" t="s">
        <v>46</v>
      </c>
      <c r="AF79" s="573" t="s">
        <v>96</v>
      </c>
      <c r="AG79" s="574" t="s">
        <v>96</v>
      </c>
      <c r="AH79" s="568" t="s">
        <v>96</v>
      </c>
      <c r="AI79" s="569" t="s">
        <v>96</v>
      </c>
      <c r="AJ79" s="570" t="s">
        <v>96</v>
      </c>
      <c r="AK79" s="569" t="s">
        <v>96</v>
      </c>
      <c r="AL79" s="745">
        <f t="shared" si="3"/>
        <v>146</v>
      </c>
      <c r="AM79" s="746"/>
      <c r="AN79" s="746"/>
      <c r="AO79" s="745">
        <v>49</v>
      </c>
      <c r="AP79" s="746"/>
      <c r="AQ79" s="761"/>
      <c r="AR79" s="886">
        <f t="shared" si="4"/>
        <v>97</v>
      </c>
      <c r="AS79" s="886"/>
      <c r="AT79" s="887"/>
      <c r="AU79" s="1091">
        <f t="shared" si="5"/>
        <v>43</v>
      </c>
      <c r="AV79" s="1092"/>
      <c r="AW79" s="1093"/>
      <c r="AX79" s="1094">
        <v>54</v>
      </c>
      <c r="AY79" s="1095"/>
      <c r="AZ79" s="1096"/>
      <c r="BA79" s="746"/>
      <c r="BB79" s="746"/>
      <c r="BC79" s="761"/>
      <c r="BD79" s="1003">
        <v>34</v>
      </c>
      <c r="BE79" s="1004"/>
      <c r="BF79" s="1004"/>
      <c r="BG79" s="1004">
        <v>63</v>
      </c>
      <c r="BH79" s="1004"/>
      <c r="BI79" s="1005"/>
      <c r="BJ79" s="1003"/>
      <c r="BK79" s="1004"/>
      <c r="BL79" s="1004"/>
      <c r="BM79" s="1004"/>
      <c r="BN79" s="1004"/>
      <c r="BO79" s="1005"/>
      <c r="BP79" s="745"/>
      <c r="BQ79" s="746"/>
      <c r="BR79" s="747"/>
      <c r="BS79" s="757"/>
      <c r="BT79" s="746"/>
      <c r="BU79" s="761"/>
      <c r="BV79" s="745"/>
      <c r="BW79" s="746"/>
      <c r="BX79" s="747"/>
      <c r="BY79" s="757"/>
      <c r="BZ79" s="746"/>
      <c r="CA79" s="761"/>
      <c r="CB79" s="138"/>
      <c r="CC79" s="138"/>
      <c r="CD79" s="138"/>
      <c r="CE79" s="138"/>
      <c r="CF79" s="138"/>
      <c r="CG79" s="197"/>
    </row>
    <row r="80" spans="3:85" ht="15" customHeight="1">
      <c r="C80" s="195"/>
      <c r="D80" s="571" t="s">
        <v>112</v>
      </c>
      <c r="E80" s="1014" t="s">
        <v>113</v>
      </c>
      <c r="F80" s="1015"/>
      <c r="G80" s="1015"/>
      <c r="H80" s="1015"/>
      <c r="I80" s="1015"/>
      <c r="J80" s="1015"/>
      <c r="K80" s="1015"/>
      <c r="L80" s="1015"/>
      <c r="M80" s="1015"/>
      <c r="N80" s="1015"/>
      <c r="O80" s="1015"/>
      <c r="P80" s="1015"/>
      <c r="Q80" s="1015"/>
      <c r="R80" s="1015"/>
      <c r="S80" s="1015"/>
      <c r="T80" s="1015"/>
      <c r="U80" s="1015"/>
      <c r="V80" s="1015"/>
      <c r="W80" s="1015"/>
      <c r="X80" s="1015"/>
      <c r="Y80" s="1015"/>
      <c r="Z80" s="1015"/>
      <c r="AA80" s="1015"/>
      <c r="AB80" s="1015"/>
      <c r="AC80" s="1016"/>
      <c r="AD80" s="575" t="s">
        <v>96</v>
      </c>
      <c r="AE80" s="572" t="s">
        <v>46</v>
      </c>
      <c r="AF80" s="576" t="s">
        <v>96</v>
      </c>
      <c r="AG80" s="574" t="s">
        <v>96</v>
      </c>
      <c r="AH80" s="568" t="s">
        <v>96</v>
      </c>
      <c r="AI80" s="569" t="s">
        <v>96</v>
      </c>
      <c r="AJ80" s="570" t="s">
        <v>96</v>
      </c>
      <c r="AK80" s="569" t="s">
        <v>96</v>
      </c>
      <c r="AL80" s="745">
        <f t="shared" si="3"/>
        <v>162</v>
      </c>
      <c r="AM80" s="746"/>
      <c r="AN80" s="746"/>
      <c r="AO80" s="745">
        <v>54</v>
      </c>
      <c r="AP80" s="746"/>
      <c r="AQ80" s="761"/>
      <c r="AR80" s="886">
        <f t="shared" si="4"/>
        <v>108</v>
      </c>
      <c r="AS80" s="886"/>
      <c r="AT80" s="887"/>
      <c r="AU80" s="1091">
        <f t="shared" si="5"/>
        <v>69</v>
      </c>
      <c r="AV80" s="1092"/>
      <c r="AW80" s="1093"/>
      <c r="AX80" s="1094">
        <v>39</v>
      </c>
      <c r="AY80" s="1095"/>
      <c r="AZ80" s="1096"/>
      <c r="BA80" s="746"/>
      <c r="BB80" s="746"/>
      <c r="BC80" s="761"/>
      <c r="BD80" s="1003">
        <v>34</v>
      </c>
      <c r="BE80" s="1004"/>
      <c r="BF80" s="1004"/>
      <c r="BG80" s="1004">
        <v>74</v>
      </c>
      <c r="BH80" s="1004"/>
      <c r="BI80" s="1005"/>
      <c r="BJ80" s="1003"/>
      <c r="BK80" s="1004"/>
      <c r="BL80" s="1004"/>
      <c r="BM80" s="1004"/>
      <c r="BN80" s="1004"/>
      <c r="BO80" s="1005"/>
      <c r="BP80" s="745"/>
      <c r="BQ80" s="746"/>
      <c r="BR80" s="747"/>
      <c r="BS80" s="757"/>
      <c r="BT80" s="746"/>
      <c r="BU80" s="761"/>
      <c r="BV80" s="745"/>
      <c r="BW80" s="746"/>
      <c r="BX80" s="747"/>
      <c r="BY80" s="757"/>
      <c r="BZ80" s="746"/>
      <c r="CA80" s="761"/>
      <c r="CB80" s="138"/>
      <c r="CC80" s="138"/>
      <c r="CD80" s="138"/>
      <c r="CE80" s="138"/>
      <c r="CF80" s="138"/>
      <c r="CG80" s="197"/>
    </row>
    <row r="81" spans="3:85" ht="15" customHeight="1">
      <c r="C81" s="195"/>
      <c r="D81" s="571" t="s">
        <v>114</v>
      </c>
      <c r="E81" s="1014" t="s">
        <v>115</v>
      </c>
      <c r="F81" s="1015"/>
      <c r="G81" s="1015"/>
      <c r="H81" s="1015"/>
      <c r="I81" s="1015"/>
      <c r="J81" s="1015"/>
      <c r="K81" s="1015"/>
      <c r="L81" s="1015"/>
      <c r="M81" s="1015"/>
      <c r="N81" s="1015"/>
      <c r="O81" s="1015"/>
      <c r="P81" s="1015"/>
      <c r="Q81" s="1015"/>
      <c r="R81" s="1015"/>
      <c r="S81" s="1015"/>
      <c r="T81" s="1015"/>
      <c r="U81" s="1015"/>
      <c r="V81" s="1015"/>
      <c r="W81" s="1015"/>
      <c r="X81" s="1015"/>
      <c r="Y81" s="1015"/>
      <c r="Z81" s="1015"/>
      <c r="AA81" s="1015"/>
      <c r="AB81" s="1015"/>
      <c r="AC81" s="1016"/>
      <c r="AD81" s="575" t="s">
        <v>96</v>
      </c>
      <c r="AE81" s="572" t="s">
        <v>102</v>
      </c>
      <c r="AF81" s="568" t="s">
        <v>96</v>
      </c>
      <c r="AG81" s="569" t="s">
        <v>96</v>
      </c>
      <c r="AH81" s="568" t="s">
        <v>96</v>
      </c>
      <c r="AI81" s="569" t="s">
        <v>96</v>
      </c>
      <c r="AJ81" s="570" t="s">
        <v>96</v>
      </c>
      <c r="AK81" s="569" t="s">
        <v>96</v>
      </c>
      <c r="AL81" s="745">
        <f t="shared" si="3"/>
        <v>108</v>
      </c>
      <c r="AM81" s="746"/>
      <c r="AN81" s="746"/>
      <c r="AO81" s="745">
        <v>36</v>
      </c>
      <c r="AP81" s="746"/>
      <c r="AQ81" s="761"/>
      <c r="AR81" s="886">
        <f t="shared" si="4"/>
        <v>72</v>
      </c>
      <c r="AS81" s="886"/>
      <c r="AT81" s="887"/>
      <c r="AU81" s="1091">
        <f t="shared" si="5"/>
        <v>62</v>
      </c>
      <c r="AV81" s="1092"/>
      <c r="AW81" s="1093"/>
      <c r="AX81" s="1094">
        <v>10</v>
      </c>
      <c r="AY81" s="1095"/>
      <c r="AZ81" s="1096"/>
      <c r="BA81" s="746"/>
      <c r="BB81" s="746"/>
      <c r="BC81" s="761"/>
      <c r="BD81" s="1003">
        <v>34</v>
      </c>
      <c r="BE81" s="1004"/>
      <c r="BF81" s="1004"/>
      <c r="BG81" s="1004">
        <v>38</v>
      </c>
      <c r="BH81" s="1004"/>
      <c r="BI81" s="1005"/>
      <c r="BJ81" s="1003"/>
      <c r="BK81" s="1004"/>
      <c r="BL81" s="1004"/>
      <c r="BM81" s="1004"/>
      <c r="BN81" s="1004"/>
      <c r="BO81" s="1005"/>
      <c r="BP81" s="745"/>
      <c r="BQ81" s="746"/>
      <c r="BR81" s="747"/>
      <c r="BS81" s="757"/>
      <c r="BT81" s="746"/>
      <c r="BU81" s="761"/>
      <c r="BV81" s="745"/>
      <c r="BW81" s="746"/>
      <c r="BX81" s="747"/>
      <c r="BY81" s="757"/>
      <c r="BZ81" s="746"/>
      <c r="CA81" s="761"/>
      <c r="CB81" s="138"/>
      <c r="CC81" s="138"/>
      <c r="CD81" s="138"/>
      <c r="CE81" s="138"/>
      <c r="CF81" s="138"/>
      <c r="CG81" s="197"/>
    </row>
    <row r="82" spans="3:85" ht="15" customHeight="1">
      <c r="C82" s="195"/>
      <c r="D82" s="571" t="s">
        <v>116</v>
      </c>
      <c r="E82" s="1014" t="s">
        <v>117</v>
      </c>
      <c r="F82" s="1015"/>
      <c r="G82" s="1015"/>
      <c r="H82" s="1015"/>
      <c r="I82" s="1015"/>
      <c r="J82" s="1015"/>
      <c r="K82" s="1015"/>
      <c r="L82" s="1015"/>
      <c r="M82" s="1015"/>
      <c r="N82" s="1015"/>
      <c r="O82" s="1015"/>
      <c r="P82" s="1015"/>
      <c r="Q82" s="1015"/>
      <c r="R82" s="1015"/>
      <c r="S82" s="1015"/>
      <c r="T82" s="1015"/>
      <c r="U82" s="1015"/>
      <c r="V82" s="1015"/>
      <c r="W82" s="1015"/>
      <c r="X82" s="1015"/>
      <c r="Y82" s="1015"/>
      <c r="Z82" s="1015"/>
      <c r="AA82" s="1015"/>
      <c r="AB82" s="1015"/>
      <c r="AC82" s="1016"/>
      <c r="AD82" s="575" t="s">
        <v>102</v>
      </c>
      <c r="AE82" s="572" t="s">
        <v>96</v>
      </c>
      <c r="AF82" s="568" t="s">
        <v>96</v>
      </c>
      <c r="AG82" s="569" t="s">
        <v>96</v>
      </c>
      <c r="AH82" s="568" t="s">
        <v>96</v>
      </c>
      <c r="AI82" s="569" t="s">
        <v>96</v>
      </c>
      <c r="AJ82" s="570" t="s">
        <v>96</v>
      </c>
      <c r="AK82" s="569" t="s">
        <v>96</v>
      </c>
      <c r="AL82" s="745">
        <f t="shared" si="3"/>
        <v>54</v>
      </c>
      <c r="AM82" s="746"/>
      <c r="AN82" s="746"/>
      <c r="AO82" s="745">
        <v>18</v>
      </c>
      <c r="AP82" s="746"/>
      <c r="AQ82" s="761"/>
      <c r="AR82" s="886">
        <f t="shared" si="4"/>
        <v>36</v>
      </c>
      <c r="AS82" s="886"/>
      <c r="AT82" s="887"/>
      <c r="AU82" s="1091">
        <f t="shared" si="5"/>
        <v>30</v>
      </c>
      <c r="AV82" s="1092"/>
      <c r="AW82" s="1093"/>
      <c r="AX82" s="1094">
        <v>6</v>
      </c>
      <c r="AY82" s="1095"/>
      <c r="AZ82" s="1096"/>
      <c r="BA82" s="746"/>
      <c r="BB82" s="746"/>
      <c r="BC82" s="761"/>
      <c r="BD82" s="1003">
        <v>36</v>
      </c>
      <c r="BE82" s="1004"/>
      <c r="BF82" s="1004"/>
      <c r="BG82" s="1004"/>
      <c r="BH82" s="1004"/>
      <c r="BI82" s="1005"/>
      <c r="BJ82" s="1003"/>
      <c r="BK82" s="1004"/>
      <c r="BL82" s="1004"/>
      <c r="BM82" s="1004"/>
      <c r="BN82" s="1004"/>
      <c r="BO82" s="1005"/>
      <c r="BP82" s="745"/>
      <c r="BQ82" s="746"/>
      <c r="BR82" s="747"/>
      <c r="BS82" s="757"/>
      <c r="BT82" s="746"/>
      <c r="BU82" s="761"/>
      <c r="BV82" s="745"/>
      <c r="BW82" s="746"/>
      <c r="BX82" s="747"/>
      <c r="BY82" s="757"/>
      <c r="BZ82" s="746"/>
      <c r="CA82" s="761"/>
      <c r="CB82" s="138"/>
      <c r="CC82" s="138"/>
      <c r="CD82" s="138"/>
      <c r="CE82" s="138"/>
      <c r="CF82" s="138"/>
      <c r="CG82" s="197"/>
    </row>
    <row r="83" spans="3:85" ht="15" customHeight="1">
      <c r="C83" s="195"/>
      <c r="D83" s="571" t="s">
        <v>118</v>
      </c>
      <c r="E83" s="1014" t="s">
        <v>351</v>
      </c>
      <c r="F83" s="1015"/>
      <c r="G83" s="1015"/>
      <c r="H83" s="1015"/>
      <c r="I83" s="1015"/>
      <c r="J83" s="1015"/>
      <c r="K83" s="1015"/>
      <c r="L83" s="1015"/>
      <c r="M83" s="1015"/>
      <c r="N83" s="1015"/>
      <c r="O83" s="1015"/>
      <c r="P83" s="1015"/>
      <c r="Q83" s="1015"/>
      <c r="R83" s="1015"/>
      <c r="S83" s="1015"/>
      <c r="T83" s="1015"/>
      <c r="U83" s="1015"/>
      <c r="V83" s="1015"/>
      <c r="W83" s="1015"/>
      <c r="X83" s="1015"/>
      <c r="Y83" s="1015"/>
      <c r="Z83" s="1015"/>
      <c r="AA83" s="1015"/>
      <c r="AB83" s="1015"/>
      <c r="AC83" s="1016"/>
      <c r="AD83" s="575" t="s">
        <v>96</v>
      </c>
      <c r="AE83" s="572" t="s">
        <v>102</v>
      </c>
      <c r="AF83" s="568" t="s">
        <v>96</v>
      </c>
      <c r="AG83" s="569" t="s">
        <v>96</v>
      </c>
      <c r="AH83" s="568" t="s">
        <v>96</v>
      </c>
      <c r="AI83" s="569" t="s">
        <v>96</v>
      </c>
      <c r="AJ83" s="570" t="s">
        <v>96</v>
      </c>
      <c r="AK83" s="569" t="s">
        <v>96</v>
      </c>
      <c r="AL83" s="745">
        <f t="shared" si="3"/>
        <v>59</v>
      </c>
      <c r="AM83" s="746"/>
      <c r="AN83" s="746"/>
      <c r="AO83" s="745">
        <v>20</v>
      </c>
      <c r="AP83" s="746"/>
      <c r="AQ83" s="761"/>
      <c r="AR83" s="886">
        <f t="shared" si="4"/>
        <v>39</v>
      </c>
      <c r="AS83" s="886"/>
      <c r="AT83" s="887"/>
      <c r="AU83" s="1091">
        <f>AR83-AX83</f>
        <v>29</v>
      </c>
      <c r="AV83" s="1092"/>
      <c r="AW83" s="1093"/>
      <c r="AX83" s="1094">
        <v>10</v>
      </c>
      <c r="AY83" s="1095"/>
      <c r="AZ83" s="1096"/>
      <c r="BA83" s="746"/>
      <c r="BB83" s="746"/>
      <c r="BC83" s="761"/>
      <c r="BD83" s="1003"/>
      <c r="BE83" s="1004"/>
      <c r="BF83" s="1004"/>
      <c r="BG83" s="1004">
        <v>39</v>
      </c>
      <c r="BH83" s="1004"/>
      <c r="BI83" s="1005"/>
      <c r="BJ83" s="1003"/>
      <c r="BK83" s="1004"/>
      <c r="BL83" s="1004"/>
      <c r="BM83" s="1004"/>
      <c r="BN83" s="1004"/>
      <c r="BO83" s="1005"/>
      <c r="BP83" s="745"/>
      <c r="BQ83" s="746"/>
      <c r="BR83" s="747"/>
      <c r="BS83" s="757"/>
      <c r="BT83" s="746"/>
      <c r="BU83" s="761"/>
      <c r="BV83" s="745"/>
      <c r="BW83" s="746"/>
      <c r="BX83" s="747"/>
      <c r="BY83" s="757"/>
      <c r="BZ83" s="746"/>
      <c r="CA83" s="761"/>
      <c r="CB83" s="138"/>
      <c r="CC83" s="138"/>
      <c r="CD83" s="138"/>
      <c r="CE83" s="138"/>
      <c r="CF83" s="138"/>
      <c r="CG83" s="197"/>
    </row>
    <row r="84" spans="3:85" ht="15" customHeight="1">
      <c r="C84" s="195"/>
      <c r="D84" s="563" t="s">
        <v>119</v>
      </c>
      <c r="E84" s="1105" t="s">
        <v>120</v>
      </c>
      <c r="F84" s="1106"/>
      <c r="G84" s="1106"/>
      <c r="H84" s="1106"/>
      <c r="I84" s="1106"/>
      <c r="J84" s="1106"/>
      <c r="K84" s="1106"/>
      <c r="L84" s="1106"/>
      <c r="M84" s="1106"/>
      <c r="N84" s="1106"/>
      <c r="O84" s="1106"/>
      <c r="P84" s="1106"/>
      <c r="Q84" s="1106"/>
      <c r="R84" s="1106"/>
      <c r="S84" s="1106"/>
      <c r="T84" s="1106"/>
      <c r="U84" s="1106"/>
      <c r="V84" s="1106"/>
      <c r="W84" s="1106"/>
      <c r="X84" s="1106"/>
      <c r="Y84" s="1106"/>
      <c r="Z84" s="1106"/>
      <c r="AA84" s="1106"/>
      <c r="AB84" s="1106"/>
      <c r="AC84" s="1107"/>
      <c r="AD84" s="577"/>
      <c r="AE84" s="578"/>
      <c r="AF84" s="578"/>
      <c r="AG84" s="578"/>
      <c r="AH84" s="578"/>
      <c r="AI84" s="578"/>
      <c r="AJ84" s="578"/>
      <c r="AK84" s="579"/>
      <c r="AL84" s="1100">
        <f>SUM(AL85:AN87)</f>
        <v>420</v>
      </c>
      <c r="AM84" s="1101"/>
      <c r="AN84" s="1104"/>
      <c r="AO84" s="1100">
        <f>SUM(AO85:AQ87)</f>
        <v>140</v>
      </c>
      <c r="AP84" s="1101"/>
      <c r="AQ84" s="1104"/>
      <c r="AR84" s="1100">
        <f>SUM(AR85:AT87)</f>
        <v>280</v>
      </c>
      <c r="AS84" s="1101"/>
      <c r="AT84" s="1104"/>
      <c r="AU84" s="1097">
        <f>SUM(AU85:AW87)</f>
        <v>168</v>
      </c>
      <c r="AV84" s="1098"/>
      <c r="AW84" s="1103"/>
      <c r="AX84" s="1097">
        <f>SUM(AX85:AZ87)</f>
        <v>112</v>
      </c>
      <c r="AY84" s="1098"/>
      <c r="AZ84" s="1099"/>
      <c r="BA84" s="1101"/>
      <c r="BB84" s="1101"/>
      <c r="BC84" s="1104"/>
      <c r="BD84" s="1097">
        <f>SUM(BD85:BF87)</f>
        <v>134</v>
      </c>
      <c r="BE84" s="1098"/>
      <c r="BF84" s="1098"/>
      <c r="BG84" s="1098">
        <f>SUM(BG85:BI87)</f>
        <v>146</v>
      </c>
      <c r="BH84" s="1098"/>
      <c r="BI84" s="1099"/>
      <c r="BJ84" s="1097"/>
      <c r="BK84" s="1098"/>
      <c r="BL84" s="1098"/>
      <c r="BM84" s="1098"/>
      <c r="BN84" s="1098"/>
      <c r="BO84" s="1099"/>
      <c r="BP84" s="1100"/>
      <c r="BQ84" s="1101"/>
      <c r="BR84" s="1102"/>
      <c r="BS84" s="1103"/>
      <c r="BT84" s="1101"/>
      <c r="BU84" s="1104"/>
      <c r="BV84" s="1100"/>
      <c r="BW84" s="1101"/>
      <c r="BX84" s="1102"/>
      <c r="BY84" s="1103"/>
      <c r="BZ84" s="1101"/>
      <c r="CA84" s="1104"/>
      <c r="CB84" s="138"/>
      <c r="CC84" s="138"/>
      <c r="CD84" s="138"/>
      <c r="CE84" s="138"/>
      <c r="CF84" s="138"/>
      <c r="CG84" s="197"/>
    </row>
    <row r="85" spans="3:85" ht="15" customHeight="1">
      <c r="C85" s="195"/>
      <c r="D85" s="571" t="s">
        <v>121</v>
      </c>
      <c r="E85" s="1014" t="s">
        <v>122</v>
      </c>
      <c r="F85" s="1015"/>
      <c r="G85" s="1015"/>
      <c r="H85" s="1015"/>
      <c r="I85" s="1015"/>
      <c r="J85" s="1015"/>
      <c r="K85" s="1015"/>
      <c r="L85" s="1015"/>
      <c r="M85" s="1015"/>
      <c r="N85" s="1015"/>
      <c r="O85" s="1015"/>
      <c r="P85" s="1015"/>
      <c r="Q85" s="1015"/>
      <c r="R85" s="1015"/>
      <c r="S85" s="1015"/>
      <c r="T85" s="1015"/>
      <c r="U85" s="1015"/>
      <c r="V85" s="1015"/>
      <c r="W85" s="1015"/>
      <c r="X85" s="1015"/>
      <c r="Y85" s="1015"/>
      <c r="Z85" s="1015"/>
      <c r="AA85" s="1015"/>
      <c r="AB85" s="1015"/>
      <c r="AC85" s="1016"/>
      <c r="AD85" s="190" t="s">
        <v>96</v>
      </c>
      <c r="AE85" s="572" t="s">
        <v>102</v>
      </c>
      <c r="AF85" s="576" t="s">
        <v>96</v>
      </c>
      <c r="AG85" s="203" t="s">
        <v>96</v>
      </c>
      <c r="AH85" s="576" t="s">
        <v>96</v>
      </c>
      <c r="AI85" s="203" t="s">
        <v>96</v>
      </c>
      <c r="AJ85" s="580" t="s">
        <v>96</v>
      </c>
      <c r="AK85" s="203" t="s">
        <v>96</v>
      </c>
      <c r="AL85" s="745">
        <f>AO85+AR85</f>
        <v>150</v>
      </c>
      <c r="AM85" s="746"/>
      <c r="AN85" s="746"/>
      <c r="AO85" s="745">
        <v>50</v>
      </c>
      <c r="AP85" s="746"/>
      <c r="AQ85" s="761"/>
      <c r="AR85" s="886">
        <f>SUM(BD85:CA85)</f>
        <v>100</v>
      </c>
      <c r="AS85" s="886"/>
      <c r="AT85" s="887"/>
      <c r="AU85" s="1091">
        <f>AR85-AX85</f>
        <v>46</v>
      </c>
      <c r="AV85" s="1092"/>
      <c r="AW85" s="1093"/>
      <c r="AX85" s="1094">
        <v>54</v>
      </c>
      <c r="AY85" s="1095"/>
      <c r="AZ85" s="1096"/>
      <c r="BA85" s="746"/>
      <c r="BB85" s="746"/>
      <c r="BC85" s="761"/>
      <c r="BD85" s="1003">
        <v>34</v>
      </c>
      <c r="BE85" s="1004"/>
      <c r="BF85" s="1004"/>
      <c r="BG85" s="1004">
        <v>66</v>
      </c>
      <c r="BH85" s="1004"/>
      <c r="BI85" s="1005"/>
      <c r="BJ85" s="1003"/>
      <c r="BK85" s="1004"/>
      <c r="BL85" s="1004"/>
      <c r="BM85" s="1004"/>
      <c r="BN85" s="1004"/>
      <c r="BO85" s="1005"/>
      <c r="BP85" s="745"/>
      <c r="BQ85" s="746"/>
      <c r="BR85" s="747"/>
      <c r="BS85" s="757"/>
      <c r="BT85" s="746"/>
      <c r="BU85" s="761"/>
      <c r="BV85" s="745"/>
      <c r="BW85" s="746"/>
      <c r="BX85" s="747"/>
      <c r="BY85" s="757"/>
      <c r="BZ85" s="746"/>
      <c r="CA85" s="761"/>
      <c r="CB85" s="138"/>
      <c r="CC85" s="138"/>
      <c r="CD85" s="138"/>
      <c r="CE85" s="138"/>
      <c r="CF85" s="138"/>
      <c r="CG85" s="197"/>
    </row>
    <row r="86" spans="3:85" ht="15" customHeight="1">
      <c r="C86" s="195"/>
      <c r="D86" s="571" t="s">
        <v>123</v>
      </c>
      <c r="E86" s="1014" t="s">
        <v>124</v>
      </c>
      <c r="F86" s="1015"/>
      <c r="G86" s="1015"/>
      <c r="H86" s="1015"/>
      <c r="I86" s="1015"/>
      <c r="J86" s="1015"/>
      <c r="K86" s="1015"/>
      <c r="L86" s="1015"/>
      <c r="M86" s="1015"/>
      <c r="N86" s="1015"/>
      <c r="O86" s="1015"/>
      <c r="P86" s="1015"/>
      <c r="Q86" s="1015"/>
      <c r="R86" s="1015"/>
      <c r="S86" s="1015"/>
      <c r="T86" s="1015"/>
      <c r="U86" s="1015"/>
      <c r="V86" s="1015"/>
      <c r="W86" s="1015"/>
      <c r="X86" s="1015"/>
      <c r="Y86" s="1015"/>
      <c r="Z86" s="1015"/>
      <c r="AA86" s="1015"/>
      <c r="AB86" s="1015"/>
      <c r="AC86" s="1016"/>
      <c r="AD86" s="572" t="s">
        <v>96</v>
      </c>
      <c r="AE86" s="203" t="s">
        <v>102</v>
      </c>
      <c r="AF86" s="576" t="s">
        <v>96</v>
      </c>
      <c r="AG86" s="203" t="s">
        <v>96</v>
      </c>
      <c r="AH86" s="576" t="s">
        <v>96</v>
      </c>
      <c r="AI86" s="203" t="s">
        <v>96</v>
      </c>
      <c r="AJ86" s="580" t="s">
        <v>96</v>
      </c>
      <c r="AK86" s="203" t="s">
        <v>96</v>
      </c>
      <c r="AL86" s="745">
        <f>AO86+AR86</f>
        <v>162</v>
      </c>
      <c r="AM86" s="746"/>
      <c r="AN86" s="746"/>
      <c r="AO86" s="745">
        <v>54</v>
      </c>
      <c r="AP86" s="746"/>
      <c r="AQ86" s="761"/>
      <c r="AR86" s="886">
        <f>SUM(BD86:CA86)</f>
        <v>108</v>
      </c>
      <c r="AS86" s="886"/>
      <c r="AT86" s="887"/>
      <c r="AU86" s="1091">
        <f>AR86-AX86</f>
        <v>74</v>
      </c>
      <c r="AV86" s="1092"/>
      <c r="AW86" s="1093"/>
      <c r="AX86" s="1094">
        <v>34</v>
      </c>
      <c r="AY86" s="1095"/>
      <c r="AZ86" s="1096"/>
      <c r="BA86" s="746"/>
      <c r="BB86" s="746"/>
      <c r="BC86" s="761"/>
      <c r="BD86" s="1003">
        <v>68</v>
      </c>
      <c r="BE86" s="1004"/>
      <c r="BF86" s="1004"/>
      <c r="BG86" s="1004">
        <v>40</v>
      </c>
      <c r="BH86" s="1004"/>
      <c r="BI86" s="1005"/>
      <c r="BJ86" s="1003"/>
      <c r="BK86" s="1004"/>
      <c r="BL86" s="1004"/>
      <c r="BM86" s="1004"/>
      <c r="BN86" s="1004"/>
      <c r="BO86" s="1005"/>
      <c r="BP86" s="745"/>
      <c r="BQ86" s="746"/>
      <c r="BR86" s="747"/>
      <c r="BS86" s="757"/>
      <c r="BT86" s="746"/>
      <c r="BU86" s="761"/>
      <c r="BV86" s="745"/>
      <c r="BW86" s="746"/>
      <c r="BX86" s="747"/>
      <c r="BY86" s="757"/>
      <c r="BZ86" s="746"/>
      <c r="CA86" s="761"/>
      <c r="CB86" s="138"/>
      <c r="CC86" s="138"/>
      <c r="CD86" s="138"/>
      <c r="CE86" s="138"/>
      <c r="CF86" s="138"/>
      <c r="CG86" s="197"/>
    </row>
    <row r="87" spans="3:85" ht="15" customHeight="1">
      <c r="C87" s="195"/>
      <c r="D87" s="567" t="s">
        <v>125</v>
      </c>
      <c r="E87" s="1014" t="s">
        <v>126</v>
      </c>
      <c r="F87" s="1015"/>
      <c r="G87" s="1015"/>
      <c r="H87" s="1015"/>
      <c r="I87" s="1015"/>
      <c r="J87" s="1015"/>
      <c r="K87" s="1015"/>
      <c r="L87" s="1015"/>
      <c r="M87" s="1015"/>
      <c r="N87" s="1015"/>
      <c r="O87" s="1015"/>
      <c r="P87" s="1015"/>
      <c r="Q87" s="1015"/>
      <c r="R87" s="1015"/>
      <c r="S87" s="1015"/>
      <c r="T87" s="1015"/>
      <c r="U87" s="1015"/>
      <c r="V87" s="1015"/>
      <c r="W87" s="1015"/>
      <c r="X87" s="1015"/>
      <c r="Y87" s="1015"/>
      <c r="Z87" s="1015"/>
      <c r="AA87" s="1015"/>
      <c r="AB87" s="1015"/>
      <c r="AC87" s="1016"/>
      <c r="AD87" s="572" t="s">
        <v>102</v>
      </c>
      <c r="AE87" s="203" t="s">
        <v>46</v>
      </c>
      <c r="AF87" s="576" t="s">
        <v>96</v>
      </c>
      <c r="AG87" s="203" t="s">
        <v>96</v>
      </c>
      <c r="AH87" s="576" t="s">
        <v>96</v>
      </c>
      <c r="AI87" s="203" t="s">
        <v>96</v>
      </c>
      <c r="AJ87" s="580" t="s">
        <v>96</v>
      </c>
      <c r="AK87" s="203" t="s">
        <v>96</v>
      </c>
      <c r="AL87" s="745">
        <f>AO87+AR87</f>
        <v>108</v>
      </c>
      <c r="AM87" s="746"/>
      <c r="AN87" s="746"/>
      <c r="AO87" s="745">
        <v>36</v>
      </c>
      <c r="AP87" s="746"/>
      <c r="AQ87" s="761"/>
      <c r="AR87" s="886">
        <f>SUM(BD87:CA87)</f>
        <v>72</v>
      </c>
      <c r="AS87" s="886"/>
      <c r="AT87" s="887"/>
      <c r="AU87" s="1091">
        <f>AR87-AX87</f>
        <v>48</v>
      </c>
      <c r="AV87" s="1092"/>
      <c r="AW87" s="1093"/>
      <c r="AX87" s="1094">
        <v>24</v>
      </c>
      <c r="AY87" s="1095"/>
      <c r="AZ87" s="1096"/>
      <c r="BA87" s="746"/>
      <c r="BB87" s="746"/>
      <c r="BC87" s="761"/>
      <c r="BD87" s="1003">
        <v>32</v>
      </c>
      <c r="BE87" s="1004"/>
      <c r="BF87" s="1004"/>
      <c r="BG87" s="1004">
        <v>40</v>
      </c>
      <c r="BH87" s="1004"/>
      <c r="BI87" s="1005"/>
      <c r="BJ87" s="1003"/>
      <c r="BK87" s="1004"/>
      <c r="BL87" s="1004"/>
      <c r="BM87" s="1004"/>
      <c r="BN87" s="1004"/>
      <c r="BO87" s="1005"/>
      <c r="BP87" s="745"/>
      <c r="BQ87" s="746"/>
      <c r="BR87" s="747"/>
      <c r="BS87" s="757"/>
      <c r="BT87" s="746"/>
      <c r="BU87" s="761"/>
      <c r="BV87" s="745"/>
      <c r="BW87" s="746"/>
      <c r="BX87" s="747"/>
      <c r="BY87" s="757"/>
      <c r="BZ87" s="746"/>
      <c r="CA87" s="761"/>
      <c r="CB87" s="138"/>
      <c r="CC87" s="138"/>
      <c r="CD87" s="138"/>
      <c r="CE87" s="138"/>
      <c r="CF87" s="138"/>
      <c r="CG87" s="197"/>
    </row>
    <row r="88" spans="3:85" ht="15.75" customHeight="1" thickBot="1">
      <c r="C88" s="195"/>
      <c r="D88" s="1510" t="s">
        <v>326</v>
      </c>
      <c r="E88" s="1511"/>
      <c r="F88" s="1511"/>
      <c r="G88" s="1511"/>
      <c r="H88" s="1511"/>
      <c r="I88" s="1511"/>
      <c r="J88" s="1511"/>
      <c r="K88" s="1511"/>
      <c r="L88" s="1511"/>
      <c r="M88" s="1511"/>
      <c r="N88" s="1511"/>
      <c r="O88" s="1511"/>
      <c r="P88" s="1511"/>
      <c r="Q88" s="1511"/>
      <c r="R88" s="1511"/>
      <c r="S88" s="1511"/>
      <c r="T88" s="1511"/>
      <c r="U88" s="1511"/>
      <c r="V88" s="1511"/>
      <c r="W88" s="1511"/>
      <c r="X88" s="1511"/>
      <c r="Y88" s="1511"/>
      <c r="Z88" s="1511"/>
      <c r="AA88" s="1511"/>
      <c r="AB88" s="1511"/>
      <c r="AC88" s="1512"/>
      <c r="AD88" s="581"/>
      <c r="AE88" s="582"/>
      <c r="AF88" s="582"/>
      <c r="AG88" s="582"/>
      <c r="AH88" s="582"/>
      <c r="AI88" s="582"/>
      <c r="AJ88" s="582"/>
      <c r="AK88" s="583"/>
      <c r="AL88" s="1088">
        <f>AL71+AL84</f>
        <v>2106</v>
      </c>
      <c r="AM88" s="1089"/>
      <c r="AN88" s="1089"/>
      <c r="AO88" s="1088">
        <f>AO71+AO84</f>
        <v>702</v>
      </c>
      <c r="AP88" s="1089"/>
      <c r="AQ88" s="1089"/>
      <c r="AR88" s="1088">
        <f>AR71+AR84</f>
        <v>1404</v>
      </c>
      <c r="AS88" s="1089"/>
      <c r="AT88" s="1089"/>
      <c r="AU88" s="1080">
        <f>AU71+AU84</f>
        <v>682</v>
      </c>
      <c r="AV88" s="1081"/>
      <c r="AW88" s="1090"/>
      <c r="AX88" s="1080">
        <f>AX71+AX84</f>
        <v>722</v>
      </c>
      <c r="AY88" s="1081"/>
      <c r="AZ88" s="1082"/>
      <c r="BA88" s="1089"/>
      <c r="BB88" s="1089"/>
      <c r="BC88" s="1089"/>
      <c r="BD88" s="1080">
        <f>BD71+BD84</f>
        <v>612</v>
      </c>
      <c r="BE88" s="1081"/>
      <c r="BF88" s="1081"/>
      <c r="BG88" s="1081">
        <f>BG71+BG84</f>
        <v>792</v>
      </c>
      <c r="BH88" s="1081"/>
      <c r="BI88" s="1082"/>
      <c r="BJ88" s="1080"/>
      <c r="BK88" s="1081"/>
      <c r="BL88" s="1081"/>
      <c r="BM88" s="1081"/>
      <c r="BN88" s="1081"/>
      <c r="BO88" s="1082"/>
      <c r="BP88" s="1083"/>
      <c r="BQ88" s="1084"/>
      <c r="BR88" s="1085"/>
      <c r="BS88" s="1086"/>
      <c r="BT88" s="1084"/>
      <c r="BU88" s="1087"/>
      <c r="BV88" s="1083"/>
      <c r="BW88" s="1084"/>
      <c r="BX88" s="1085"/>
      <c r="BY88" s="1086"/>
      <c r="BZ88" s="1084"/>
      <c r="CA88" s="1087"/>
      <c r="CB88" s="138"/>
      <c r="CC88" s="138"/>
      <c r="CD88" s="138"/>
      <c r="CE88" s="138"/>
      <c r="CF88" s="138"/>
      <c r="CG88" s="197"/>
    </row>
    <row r="89" spans="3:85" ht="26.25">
      <c r="C89" s="195"/>
      <c r="D89" s="205"/>
      <c r="E89" s="1509" t="s">
        <v>129</v>
      </c>
      <c r="F89" s="1509"/>
      <c r="G89" s="1509"/>
      <c r="H89" s="1509"/>
      <c r="I89" s="1509"/>
      <c r="J89" s="1509"/>
      <c r="K89" s="1509"/>
      <c r="L89" s="1509"/>
      <c r="M89" s="1509"/>
      <c r="N89" s="1509"/>
      <c r="O89" s="1509"/>
      <c r="P89" s="1509"/>
      <c r="Q89" s="1509"/>
      <c r="R89" s="1509"/>
      <c r="S89" s="1509"/>
      <c r="T89" s="1509"/>
      <c r="U89" s="1509"/>
      <c r="V89" s="1509"/>
      <c r="W89" s="1509"/>
      <c r="X89" s="1509"/>
      <c r="Y89" s="1509"/>
      <c r="Z89" s="1509"/>
      <c r="AA89" s="1509"/>
      <c r="AB89" s="1509"/>
      <c r="AC89" s="1509"/>
      <c r="AD89" s="1073"/>
      <c r="AE89" s="1073"/>
      <c r="AF89" s="1073"/>
      <c r="AG89" s="1073"/>
      <c r="AH89" s="1073"/>
      <c r="AI89" s="1073"/>
      <c r="AJ89" s="1073"/>
      <c r="AK89" s="1073"/>
      <c r="AL89" s="1073"/>
      <c r="AM89" s="1073"/>
      <c r="AN89" s="1073"/>
      <c r="AO89" s="1073"/>
      <c r="AP89" s="1073"/>
      <c r="AQ89" s="1073"/>
      <c r="AR89" s="1073"/>
      <c r="AS89" s="1073"/>
      <c r="AT89" s="1073"/>
      <c r="AU89" s="1073"/>
      <c r="AV89" s="1073"/>
      <c r="AW89" s="1073"/>
      <c r="AX89" s="1073"/>
      <c r="AY89" s="1073"/>
      <c r="AZ89" s="1073"/>
      <c r="BA89" s="1073"/>
      <c r="BB89" s="1073"/>
      <c r="BC89" s="1073"/>
      <c r="BD89" s="1074"/>
      <c r="BE89" s="1073"/>
      <c r="BF89" s="1073"/>
      <c r="BG89" s="1073"/>
      <c r="BH89" s="1073"/>
      <c r="BI89" s="1073"/>
      <c r="BJ89" s="1074"/>
      <c r="BK89" s="1073"/>
      <c r="BL89" s="1073"/>
      <c r="BM89" s="1073"/>
      <c r="BN89" s="1073"/>
      <c r="BO89" s="1075"/>
      <c r="BP89" s="1074"/>
      <c r="BQ89" s="1073"/>
      <c r="BR89" s="1073"/>
      <c r="BS89" s="1073"/>
      <c r="BT89" s="1073"/>
      <c r="BU89" s="1075"/>
      <c r="BV89" s="1074"/>
      <c r="BW89" s="1073"/>
      <c r="BX89" s="1073"/>
      <c r="BY89" s="1073"/>
      <c r="BZ89" s="1073"/>
      <c r="CA89" s="1075"/>
      <c r="CB89" s="138"/>
      <c r="CC89" s="204"/>
      <c r="CD89" s="138"/>
      <c r="CE89" s="138"/>
      <c r="CF89" s="138"/>
      <c r="CG89" s="197"/>
    </row>
    <row r="90" spans="3:85" ht="15.75" customHeight="1">
      <c r="C90" s="195"/>
      <c r="D90" s="206" t="s">
        <v>130</v>
      </c>
      <c r="E90" s="1076" t="s">
        <v>285</v>
      </c>
      <c r="F90" s="1077"/>
      <c r="G90" s="1077"/>
      <c r="H90" s="1077"/>
      <c r="I90" s="1077"/>
      <c r="J90" s="1077"/>
      <c r="K90" s="1077"/>
      <c r="L90" s="1077"/>
      <c r="M90" s="1077"/>
      <c r="N90" s="1077"/>
      <c r="O90" s="1077"/>
      <c r="P90" s="1077"/>
      <c r="Q90" s="1077"/>
      <c r="R90" s="1077"/>
      <c r="S90" s="1077"/>
      <c r="T90" s="1077"/>
      <c r="U90" s="1077"/>
      <c r="V90" s="1077"/>
      <c r="W90" s="1077"/>
      <c r="X90" s="1077"/>
      <c r="Y90" s="1077"/>
      <c r="Z90" s="1077"/>
      <c r="AA90" s="1077"/>
      <c r="AB90" s="1077"/>
      <c r="AC90" s="1078"/>
      <c r="AD90" s="207"/>
      <c r="AE90" s="208"/>
      <c r="AF90" s="208"/>
      <c r="AG90" s="208"/>
      <c r="AH90" s="208"/>
      <c r="AI90" s="208"/>
      <c r="AJ90" s="208"/>
      <c r="AK90" s="209"/>
      <c r="AL90" s="1071">
        <f>SUM(AL91:AN94,AL96:AN98)</f>
        <v>855</v>
      </c>
      <c r="AM90" s="1069"/>
      <c r="AN90" s="1070"/>
      <c r="AO90" s="1071">
        <f>SUM(AO91:AQ94,AO96:AQ98)</f>
        <v>285</v>
      </c>
      <c r="AP90" s="1069"/>
      <c r="AQ90" s="1070"/>
      <c r="AR90" s="1071">
        <f>SUM(AR91:AT94,AR96:AT98)</f>
        <v>570</v>
      </c>
      <c r="AS90" s="1069"/>
      <c r="AT90" s="1070"/>
      <c r="AU90" s="1071">
        <f>SUM(AU91:AW94,AU96:AW98)</f>
        <v>290</v>
      </c>
      <c r="AV90" s="1069"/>
      <c r="AW90" s="1072"/>
      <c r="AX90" s="1079">
        <f>SUM(AX91:AZ94,AX96:AZ98)</f>
        <v>280</v>
      </c>
      <c r="AY90" s="1069"/>
      <c r="AZ90" s="1072"/>
      <c r="BA90" s="1069"/>
      <c r="BB90" s="1069"/>
      <c r="BC90" s="1070"/>
      <c r="BD90" s="1071"/>
      <c r="BE90" s="1069"/>
      <c r="BF90" s="1072"/>
      <c r="BG90" s="1069"/>
      <c r="BH90" s="1069"/>
      <c r="BI90" s="1070"/>
      <c r="BJ90" s="1071">
        <f>SUM(BJ91:BL94,BJ96:BL98)</f>
        <v>102</v>
      </c>
      <c r="BK90" s="1069"/>
      <c r="BL90" s="1072"/>
      <c r="BM90" s="1069">
        <f>SUM(BM91:BO94,BM96:BO98)</f>
        <v>126</v>
      </c>
      <c r="BN90" s="1069"/>
      <c r="BO90" s="1070"/>
      <c r="BP90" s="1071">
        <f>SUM(BP91:BR94,BP96:BR98)</f>
        <v>26</v>
      </c>
      <c r="BQ90" s="1069"/>
      <c r="BR90" s="1072"/>
      <c r="BS90" s="1069">
        <f>SUM(BS91:BU94,BS96:BU98)</f>
        <v>228</v>
      </c>
      <c r="BT90" s="1069"/>
      <c r="BU90" s="1070"/>
      <c r="BV90" s="1071">
        <f>SUM(BV91:BX94,BV96:BX98)</f>
        <v>52</v>
      </c>
      <c r="BW90" s="1069"/>
      <c r="BX90" s="1072"/>
      <c r="BY90" s="1069">
        <f>SUM(BY91:CA94,BY96:CA98)</f>
        <v>36</v>
      </c>
      <c r="BZ90" s="1069"/>
      <c r="CA90" s="1070"/>
      <c r="CB90" s="210"/>
      <c r="CC90" s="211"/>
      <c r="CD90" s="138"/>
      <c r="CE90" s="138"/>
      <c r="CF90" s="138"/>
      <c r="CG90" s="197"/>
    </row>
    <row r="91" spans="3:85" ht="18" customHeight="1">
      <c r="C91" s="195"/>
      <c r="D91" s="212" t="s">
        <v>131</v>
      </c>
      <c r="E91" s="1046" t="s">
        <v>132</v>
      </c>
      <c r="F91" s="1047"/>
      <c r="G91" s="1047"/>
      <c r="H91" s="1047"/>
      <c r="I91" s="1047"/>
      <c r="J91" s="1047"/>
      <c r="K91" s="1047"/>
      <c r="L91" s="1047"/>
      <c r="M91" s="1047"/>
      <c r="N91" s="1047"/>
      <c r="O91" s="1047"/>
      <c r="P91" s="1047"/>
      <c r="Q91" s="1047"/>
      <c r="R91" s="1047"/>
      <c r="S91" s="1047"/>
      <c r="T91" s="1047"/>
      <c r="U91" s="1047"/>
      <c r="V91" s="1047"/>
      <c r="W91" s="1047"/>
      <c r="X91" s="1047"/>
      <c r="Y91" s="1047"/>
      <c r="Z91" s="1047"/>
      <c r="AA91" s="1047"/>
      <c r="AB91" s="1047"/>
      <c r="AC91" s="1048"/>
      <c r="AD91" s="213" t="s">
        <v>96</v>
      </c>
      <c r="AE91" s="214" t="s">
        <v>96</v>
      </c>
      <c r="AF91" s="215" t="s">
        <v>96</v>
      </c>
      <c r="AG91" s="216" t="s">
        <v>96</v>
      </c>
      <c r="AH91" s="217" t="s">
        <v>96</v>
      </c>
      <c r="AI91" s="218" t="s">
        <v>111</v>
      </c>
      <c r="AJ91" s="219" t="s">
        <v>96</v>
      </c>
      <c r="AK91" s="220" t="s">
        <v>96</v>
      </c>
      <c r="AL91" s="882">
        <f>AO91+AR91</f>
        <v>78</v>
      </c>
      <c r="AM91" s="883"/>
      <c r="AN91" s="884"/>
      <c r="AO91" s="882">
        <v>26</v>
      </c>
      <c r="AP91" s="883"/>
      <c r="AQ91" s="884"/>
      <c r="AR91" s="885">
        <f>SUM(BD91:CA91)</f>
        <v>52</v>
      </c>
      <c r="AS91" s="886"/>
      <c r="AT91" s="887"/>
      <c r="AU91" s="888">
        <f>AR91-AX91</f>
        <v>46</v>
      </c>
      <c r="AV91" s="889"/>
      <c r="AW91" s="890"/>
      <c r="AX91" s="891">
        <v>6</v>
      </c>
      <c r="AY91" s="883"/>
      <c r="AZ91" s="892"/>
      <c r="BA91" s="746"/>
      <c r="BB91" s="746"/>
      <c r="BC91" s="746"/>
      <c r="BD91" s="745"/>
      <c r="BE91" s="746"/>
      <c r="BF91" s="747"/>
      <c r="BG91" s="746"/>
      <c r="BH91" s="746"/>
      <c r="BI91" s="761"/>
      <c r="BJ91" s="745"/>
      <c r="BK91" s="746"/>
      <c r="BL91" s="747"/>
      <c r="BM91" s="746"/>
      <c r="BN91" s="746"/>
      <c r="BO91" s="746"/>
      <c r="BP91" s="745"/>
      <c r="BQ91" s="746"/>
      <c r="BR91" s="747"/>
      <c r="BS91" s="746">
        <v>52</v>
      </c>
      <c r="BT91" s="746"/>
      <c r="BU91" s="761"/>
      <c r="BV91" s="745"/>
      <c r="BW91" s="746"/>
      <c r="BX91" s="747"/>
      <c r="BY91" s="757"/>
      <c r="BZ91" s="746"/>
      <c r="CA91" s="761"/>
      <c r="CB91" s="152"/>
      <c r="CC91" s="152"/>
      <c r="CD91" s="138"/>
      <c r="CE91" s="138"/>
      <c r="CF91" s="138"/>
      <c r="CG91" s="197"/>
    </row>
    <row r="92" spans="3:85" ht="18" customHeight="1">
      <c r="C92" s="195"/>
      <c r="D92" s="212" t="s">
        <v>133</v>
      </c>
      <c r="E92" s="1046" t="s">
        <v>104</v>
      </c>
      <c r="F92" s="1047"/>
      <c r="G92" s="1047"/>
      <c r="H92" s="1047"/>
      <c r="I92" s="1047"/>
      <c r="J92" s="1047"/>
      <c r="K92" s="1047"/>
      <c r="L92" s="1047"/>
      <c r="M92" s="1047"/>
      <c r="N92" s="1047"/>
      <c r="O92" s="1047"/>
      <c r="P92" s="1047"/>
      <c r="Q92" s="1047"/>
      <c r="R92" s="1047"/>
      <c r="S92" s="1047"/>
      <c r="T92" s="1047"/>
      <c r="U92" s="1047"/>
      <c r="V92" s="1047"/>
      <c r="W92" s="1047"/>
      <c r="X92" s="1047"/>
      <c r="Y92" s="1047"/>
      <c r="Z92" s="1047"/>
      <c r="AA92" s="1047"/>
      <c r="AB92" s="1047"/>
      <c r="AC92" s="1048"/>
      <c r="AD92" s="213" t="s">
        <v>96</v>
      </c>
      <c r="AE92" s="214" t="s">
        <v>96</v>
      </c>
      <c r="AF92" s="550" t="s">
        <v>96</v>
      </c>
      <c r="AG92" s="216" t="s">
        <v>102</v>
      </c>
      <c r="AH92" s="219" t="s">
        <v>96</v>
      </c>
      <c r="AI92" s="218" t="s">
        <v>96</v>
      </c>
      <c r="AJ92" s="219" t="s">
        <v>96</v>
      </c>
      <c r="AK92" s="220" t="s">
        <v>96</v>
      </c>
      <c r="AL92" s="882">
        <f>AO92+AR92</f>
        <v>114</v>
      </c>
      <c r="AM92" s="883"/>
      <c r="AN92" s="884"/>
      <c r="AO92" s="882">
        <v>38</v>
      </c>
      <c r="AP92" s="883"/>
      <c r="AQ92" s="884"/>
      <c r="AR92" s="885">
        <f>SUM(BD92:CA92)</f>
        <v>76</v>
      </c>
      <c r="AS92" s="886"/>
      <c r="AT92" s="887"/>
      <c r="AU92" s="888">
        <f>AR92-AX92</f>
        <v>68</v>
      </c>
      <c r="AV92" s="889"/>
      <c r="AW92" s="890"/>
      <c r="AX92" s="891">
        <v>8</v>
      </c>
      <c r="AY92" s="883"/>
      <c r="AZ92" s="892"/>
      <c r="BA92" s="746"/>
      <c r="BB92" s="746"/>
      <c r="BC92" s="746"/>
      <c r="BD92" s="745"/>
      <c r="BE92" s="746"/>
      <c r="BF92" s="747"/>
      <c r="BG92" s="746"/>
      <c r="BH92" s="746"/>
      <c r="BI92" s="761"/>
      <c r="BJ92" s="745">
        <v>34</v>
      </c>
      <c r="BK92" s="746"/>
      <c r="BL92" s="747"/>
      <c r="BM92" s="746">
        <v>42</v>
      </c>
      <c r="BN92" s="746"/>
      <c r="BO92" s="746"/>
      <c r="BP92" s="745"/>
      <c r="BQ92" s="746"/>
      <c r="BR92" s="747"/>
      <c r="BS92" s="746"/>
      <c r="BT92" s="746"/>
      <c r="BU92" s="761"/>
      <c r="BV92" s="745"/>
      <c r="BW92" s="746"/>
      <c r="BX92" s="747"/>
      <c r="BY92" s="1068"/>
      <c r="BZ92" s="1063"/>
      <c r="CA92" s="1064"/>
      <c r="CB92" s="152"/>
      <c r="CC92" s="152"/>
      <c r="CD92" s="138"/>
      <c r="CE92" s="138"/>
      <c r="CF92" s="138"/>
      <c r="CG92" s="197"/>
    </row>
    <row r="93" spans="3:85" ht="18" customHeight="1">
      <c r="C93" s="195"/>
      <c r="D93" s="212" t="s">
        <v>134</v>
      </c>
      <c r="E93" s="1046" t="s">
        <v>135</v>
      </c>
      <c r="F93" s="1047"/>
      <c r="G93" s="1047"/>
      <c r="H93" s="1047"/>
      <c r="I93" s="1047"/>
      <c r="J93" s="1047"/>
      <c r="K93" s="1047"/>
      <c r="L93" s="1047"/>
      <c r="M93" s="1047"/>
      <c r="N93" s="1047"/>
      <c r="O93" s="1047"/>
      <c r="P93" s="1047"/>
      <c r="Q93" s="1047"/>
      <c r="R93" s="1047"/>
      <c r="S93" s="1047"/>
      <c r="T93" s="1047"/>
      <c r="U93" s="1047"/>
      <c r="V93" s="1047"/>
      <c r="W93" s="1047"/>
      <c r="X93" s="1047"/>
      <c r="Y93" s="1047"/>
      <c r="Z93" s="1047"/>
      <c r="AA93" s="1047"/>
      <c r="AB93" s="1047"/>
      <c r="AC93" s="1048"/>
      <c r="AD93" s="213" t="s">
        <v>96</v>
      </c>
      <c r="AE93" s="214" t="s">
        <v>96</v>
      </c>
      <c r="AF93" s="550" t="s">
        <v>96</v>
      </c>
      <c r="AG93" s="216" t="s">
        <v>96</v>
      </c>
      <c r="AH93" s="217" t="s">
        <v>96</v>
      </c>
      <c r="AI93" s="218" t="s">
        <v>102</v>
      </c>
      <c r="AJ93" s="217" t="s">
        <v>96</v>
      </c>
      <c r="AK93" s="220" t="s">
        <v>96</v>
      </c>
      <c r="AL93" s="882">
        <f>AO93+AR93</f>
        <v>132</v>
      </c>
      <c r="AM93" s="883"/>
      <c r="AN93" s="884"/>
      <c r="AO93" s="882">
        <v>44</v>
      </c>
      <c r="AP93" s="883"/>
      <c r="AQ93" s="884"/>
      <c r="AR93" s="885">
        <f>SUM(BD93:CA93)</f>
        <v>88</v>
      </c>
      <c r="AS93" s="886"/>
      <c r="AT93" s="887"/>
      <c r="AU93" s="888">
        <f>AR93-AX93</f>
        <v>64</v>
      </c>
      <c r="AV93" s="889"/>
      <c r="AW93" s="890"/>
      <c r="AX93" s="891">
        <v>24</v>
      </c>
      <c r="AY93" s="883"/>
      <c r="AZ93" s="892"/>
      <c r="BA93" s="746"/>
      <c r="BB93" s="746"/>
      <c r="BC93" s="746"/>
      <c r="BD93" s="745"/>
      <c r="BE93" s="746"/>
      <c r="BF93" s="747"/>
      <c r="BG93" s="746"/>
      <c r="BH93" s="746"/>
      <c r="BI93" s="761"/>
      <c r="BJ93" s="745"/>
      <c r="BK93" s="746"/>
      <c r="BL93" s="747"/>
      <c r="BM93" s="746"/>
      <c r="BN93" s="746"/>
      <c r="BO93" s="746"/>
      <c r="BP93" s="745"/>
      <c r="BQ93" s="746"/>
      <c r="BR93" s="747"/>
      <c r="BS93" s="746">
        <v>88</v>
      </c>
      <c r="BT93" s="746"/>
      <c r="BU93" s="761"/>
      <c r="BV93" s="745"/>
      <c r="BW93" s="746"/>
      <c r="BX93" s="747"/>
      <c r="BY93" s="757"/>
      <c r="BZ93" s="746"/>
      <c r="CA93" s="761"/>
      <c r="CB93" s="152"/>
      <c r="CC93" s="152"/>
      <c r="CD93" s="138"/>
      <c r="CE93" s="138"/>
      <c r="CF93" s="138"/>
      <c r="CG93" s="197"/>
    </row>
    <row r="94" spans="3:85" ht="18" customHeight="1">
      <c r="C94" s="195"/>
      <c r="D94" s="212" t="s">
        <v>136</v>
      </c>
      <c r="E94" s="1046" t="s">
        <v>99</v>
      </c>
      <c r="F94" s="1047"/>
      <c r="G94" s="1047"/>
      <c r="H94" s="1047"/>
      <c r="I94" s="1047"/>
      <c r="J94" s="1047"/>
      <c r="K94" s="1047"/>
      <c r="L94" s="1047"/>
      <c r="M94" s="1047"/>
      <c r="N94" s="1047"/>
      <c r="O94" s="1047"/>
      <c r="P94" s="1047"/>
      <c r="Q94" s="1047"/>
      <c r="R94" s="1047"/>
      <c r="S94" s="1047"/>
      <c r="T94" s="1047"/>
      <c r="U94" s="1047"/>
      <c r="V94" s="1047"/>
      <c r="W94" s="1047"/>
      <c r="X94" s="1047"/>
      <c r="Y94" s="1047"/>
      <c r="Z94" s="1047"/>
      <c r="AA94" s="1047"/>
      <c r="AB94" s="1047"/>
      <c r="AC94" s="1048"/>
      <c r="AD94" s="213" t="s">
        <v>96</v>
      </c>
      <c r="AE94" s="214" t="s">
        <v>96</v>
      </c>
      <c r="AF94" s="550" t="s">
        <v>96</v>
      </c>
      <c r="AG94" s="216" t="s">
        <v>96</v>
      </c>
      <c r="AH94" s="217" t="s">
        <v>96</v>
      </c>
      <c r="AI94" s="218" t="s">
        <v>96</v>
      </c>
      <c r="AJ94" s="217" t="s">
        <v>96</v>
      </c>
      <c r="AK94" s="220" t="s">
        <v>46</v>
      </c>
      <c r="AL94" s="882">
        <f>AO94+AR94</f>
        <v>285</v>
      </c>
      <c r="AM94" s="883"/>
      <c r="AN94" s="884"/>
      <c r="AO94" s="882">
        <v>95</v>
      </c>
      <c r="AP94" s="883"/>
      <c r="AQ94" s="884"/>
      <c r="AR94" s="885">
        <f>SUM(BD94:CA94)</f>
        <v>190</v>
      </c>
      <c r="AS94" s="886"/>
      <c r="AT94" s="887"/>
      <c r="AU94" s="888">
        <f>AR94-AX94</f>
        <v>0</v>
      </c>
      <c r="AV94" s="889"/>
      <c r="AW94" s="890"/>
      <c r="AX94" s="891">
        <v>190</v>
      </c>
      <c r="AY94" s="883"/>
      <c r="AZ94" s="892"/>
      <c r="BA94" s="746"/>
      <c r="BB94" s="746"/>
      <c r="BC94" s="746"/>
      <c r="BD94" s="745"/>
      <c r="BE94" s="746"/>
      <c r="BF94" s="747"/>
      <c r="BG94" s="746"/>
      <c r="BH94" s="746"/>
      <c r="BI94" s="761"/>
      <c r="BJ94" s="745">
        <v>34</v>
      </c>
      <c r="BK94" s="746"/>
      <c r="BL94" s="747"/>
      <c r="BM94" s="746">
        <v>42</v>
      </c>
      <c r="BN94" s="746"/>
      <c r="BO94" s="746"/>
      <c r="BP94" s="745">
        <v>26</v>
      </c>
      <c r="BQ94" s="746"/>
      <c r="BR94" s="747"/>
      <c r="BS94" s="746">
        <v>44</v>
      </c>
      <c r="BT94" s="746"/>
      <c r="BU94" s="761"/>
      <c r="BV94" s="745">
        <v>26</v>
      </c>
      <c r="BW94" s="746"/>
      <c r="BX94" s="747"/>
      <c r="BY94" s="757">
        <v>18</v>
      </c>
      <c r="BZ94" s="746"/>
      <c r="CA94" s="761"/>
      <c r="CB94" s="152"/>
      <c r="CC94" s="152"/>
      <c r="CD94" s="138"/>
      <c r="CE94" s="138"/>
      <c r="CF94" s="138"/>
      <c r="CG94" s="197"/>
    </row>
    <row r="95" spans="3:85" ht="18" customHeight="1">
      <c r="C95" s="195"/>
      <c r="D95" s="212" t="s">
        <v>268</v>
      </c>
      <c r="E95" s="1046" t="s">
        <v>106</v>
      </c>
      <c r="F95" s="1047"/>
      <c r="G95" s="1047"/>
      <c r="H95" s="1047"/>
      <c r="I95" s="1047"/>
      <c r="J95" s="1047"/>
      <c r="K95" s="1047"/>
      <c r="L95" s="1047"/>
      <c r="M95" s="1047"/>
      <c r="N95" s="1047"/>
      <c r="O95" s="1047"/>
      <c r="P95" s="1047"/>
      <c r="Q95" s="1047"/>
      <c r="R95" s="1047"/>
      <c r="S95" s="1047"/>
      <c r="T95" s="1047"/>
      <c r="U95" s="1047"/>
      <c r="V95" s="1047"/>
      <c r="W95" s="1047"/>
      <c r="X95" s="1047"/>
      <c r="Y95" s="1047"/>
      <c r="Z95" s="1047"/>
      <c r="AA95" s="1047"/>
      <c r="AB95" s="1047"/>
      <c r="AC95" s="1048"/>
      <c r="AD95" s="213" t="s">
        <v>96</v>
      </c>
      <c r="AE95" s="214" t="s">
        <v>96</v>
      </c>
      <c r="AF95" s="550" t="s">
        <v>96</v>
      </c>
      <c r="AG95" s="216" t="s">
        <v>96</v>
      </c>
      <c r="AH95" s="217" t="s">
        <v>96</v>
      </c>
      <c r="AI95" s="218" t="s">
        <v>96</v>
      </c>
      <c r="AJ95" s="217" t="s">
        <v>96</v>
      </c>
      <c r="AK95" s="220" t="s">
        <v>96</v>
      </c>
      <c r="AL95" s="1065" t="s">
        <v>269</v>
      </c>
      <c r="AM95" s="1066"/>
      <c r="AN95" s="1066"/>
      <c r="AO95" s="1066"/>
      <c r="AP95" s="1066"/>
      <c r="AQ95" s="1066"/>
      <c r="AR95" s="1066"/>
      <c r="AS95" s="1066"/>
      <c r="AT95" s="1066"/>
      <c r="AU95" s="1066"/>
      <c r="AV95" s="1066"/>
      <c r="AW95" s="1066"/>
      <c r="AX95" s="1066"/>
      <c r="AY95" s="1066"/>
      <c r="AZ95" s="1066"/>
      <c r="BA95" s="1066"/>
      <c r="BB95" s="1066"/>
      <c r="BC95" s="1066"/>
      <c r="BD95" s="1066"/>
      <c r="BE95" s="1066"/>
      <c r="BF95" s="1066"/>
      <c r="BG95" s="1066"/>
      <c r="BH95" s="1066"/>
      <c r="BI95" s="1066"/>
      <c r="BJ95" s="1066"/>
      <c r="BK95" s="1066"/>
      <c r="BL95" s="1066"/>
      <c r="BM95" s="1066"/>
      <c r="BN95" s="1066"/>
      <c r="BO95" s="1066"/>
      <c r="BP95" s="1066"/>
      <c r="BQ95" s="1066"/>
      <c r="BR95" s="1066"/>
      <c r="BS95" s="1066"/>
      <c r="BT95" s="1066"/>
      <c r="BU95" s="1066"/>
      <c r="BV95" s="1066"/>
      <c r="BW95" s="1066"/>
      <c r="BX95" s="1066"/>
      <c r="BY95" s="1066"/>
      <c r="BZ95" s="1066"/>
      <c r="CA95" s="1067"/>
      <c r="CB95" s="152"/>
      <c r="CC95" s="152"/>
      <c r="CD95" s="138"/>
      <c r="CE95" s="138"/>
      <c r="CF95" s="138"/>
      <c r="CG95" s="197"/>
    </row>
    <row r="96" spans="3:85" ht="21.75" customHeight="1">
      <c r="C96" s="195"/>
      <c r="D96" s="212" t="s">
        <v>270</v>
      </c>
      <c r="E96" s="1046" t="s">
        <v>139</v>
      </c>
      <c r="F96" s="1047"/>
      <c r="G96" s="1047"/>
      <c r="H96" s="1047"/>
      <c r="I96" s="1047"/>
      <c r="J96" s="1047"/>
      <c r="K96" s="1047"/>
      <c r="L96" s="1047"/>
      <c r="M96" s="1047"/>
      <c r="N96" s="1047"/>
      <c r="O96" s="1047"/>
      <c r="P96" s="1047"/>
      <c r="Q96" s="1047"/>
      <c r="R96" s="1047"/>
      <c r="S96" s="1047"/>
      <c r="T96" s="1047"/>
      <c r="U96" s="1047"/>
      <c r="V96" s="1047"/>
      <c r="W96" s="1047"/>
      <c r="X96" s="1047"/>
      <c r="Y96" s="1047"/>
      <c r="Z96" s="1047"/>
      <c r="AA96" s="1047"/>
      <c r="AB96" s="1047"/>
      <c r="AC96" s="1048"/>
      <c r="AD96" s="213" t="s">
        <v>96</v>
      </c>
      <c r="AE96" s="214" t="s">
        <v>96</v>
      </c>
      <c r="AF96" s="550" t="s">
        <v>96</v>
      </c>
      <c r="AG96" s="216" t="s">
        <v>102</v>
      </c>
      <c r="AH96" s="217" t="s">
        <v>96</v>
      </c>
      <c r="AI96" s="218" t="s">
        <v>96</v>
      </c>
      <c r="AJ96" s="217" t="s">
        <v>96</v>
      </c>
      <c r="AK96" s="220" t="s">
        <v>96</v>
      </c>
      <c r="AL96" s="882">
        <f>AO96+AR96</f>
        <v>114</v>
      </c>
      <c r="AM96" s="883"/>
      <c r="AN96" s="884"/>
      <c r="AO96" s="882">
        <v>38</v>
      </c>
      <c r="AP96" s="883"/>
      <c r="AQ96" s="884"/>
      <c r="AR96" s="885">
        <f>SUM(BD96:CA96)</f>
        <v>76</v>
      </c>
      <c r="AS96" s="886"/>
      <c r="AT96" s="887"/>
      <c r="AU96" s="888">
        <f>AR96-AX96</f>
        <v>42</v>
      </c>
      <c r="AV96" s="889"/>
      <c r="AW96" s="890"/>
      <c r="AX96" s="883">
        <v>34</v>
      </c>
      <c r="AY96" s="883"/>
      <c r="AZ96" s="892"/>
      <c r="BA96" s="746"/>
      <c r="BB96" s="746"/>
      <c r="BC96" s="761"/>
      <c r="BD96" s="745"/>
      <c r="BE96" s="746"/>
      <c r="BF96" s="747"/>
      <c r="BG96" s="746"/>
      <c r="BH96" s="746"/>
      <c r="BI96" s="761"/>
      <c r="BJ96" s="745">
        <v>34</v>
      </c>
      <c r="BK96" s="746"/>
      <c r="BL96" s="747"/>
      <c r="BM96" s="746">
        <v>42</v>
      </c>
      <c r="BN96" s="746"/>
      <c r="BO96" s="761"/>
      <c r="BP96" s="745"/>
      <c r="BQ96" s="746"/>
      <c r="BR96" s="747"/>
      <c r="BS96" s="746"/>
      <c r="BT96" s="746"/>
      <c r="BU96" s="761"/>
      <c r="BV96" s="745"/>
      <c r="BW96" s="746"/>
      <c r="BX96" s="747"/>
      <c r="BY96" s="746"/>
      <c r="BZ96" s="746"/>
      <c r="CA96" s="761"/>
      <c r="CB96" s="152"/>
      <c r="CC96" s="152"/>
      <c r="CD96" s="138"/>
      <c r="CE96" s="138"/>
      <c r="CF96" s="138"/>
      <c r="CG96" s="197"/>
    </row>
    <row r="97" spans="3:85" ht="18" customHeight="1">
      <c r="C97" s="195"/>
      <c r="D97" s="212" t="s">
        <v>271</v>
      </c>
      <c r="E97" s="1046" t="s">
        <v>137</v>
      </c>
      <c r="F97" s="1047"/>
      <c r="G97" s="1047"/>
      <c r="H97" s="1047"/>
      <c r="I97" s="1047"/>
      <c r="J97" s="1047"/>
      <c r="K97" s="1047"/>
      <c r="L97" s="1047"/>
      <c r="M97" s="1047"/>
      <c r="N97" s="1047"/>
      <c r="O97" s="1047"/>
      <c r="P97" s="1047"/>
      <c r="Q97" s="1047"/>
      <c r="R97" s="1047"/>
      <c r="S97" s="1047"/>
      <c r="T97" s="1047"/>
      <c r="U97" s="1047"/>
      <c r="V97" s="1047"/>
      <c r="W97" s="1047"/>
      <c r="X97" s="1047"/>
      <c r="Y97" s="1047"/>
      <c r="Z97" s="1047"/>
      <c r="AA97" s="1047"/>
      <c r="AB97" s="1047"/>
      <c r="AC97" s="1048"/>
      <c r="AD97" s="213" t="s">
        <v>96</v>
      </c>
      <c r="AE97" s="214" t="s">
        <v>96</v>
      </c>
      <c r="AF97" s="550" t="s">
        <v>96</v>
      </c>
      <c r="AG97" s="216" t="s">
        <v>96</v>
      </c>
      <c r="AH97" s="217" t="s">
        <v>96</v>
      </c>
      <c r="AI97" s="218" t="s">
        <v>102</v>
      </c>
      <c r="AJ97" s="217" t="s">
        <v>96</v>
      </c>
      <c r="AK97" s="220" t="s">
        <v>96</v>
      </c>
      <c r="AL97" s="882">
        <f>AO97+AR97</f>
        <v>66</v>
      </c>
      <c r="AM97" s="883"/>
      <c r="AN97" s="884"/>
      <c r="AO97" s="882">
        <v>22</v>
      </c>
      <c r="AP97" s="883"/>
      <c r="AQ97" s="884"/>
      <c r="AR97" s="885">
        <f>SUM(BD97:CA97)</f>
        <v>44</v>
      </c>
      <c r="AS97" s="886"/>
      <c r="AT97" s="887"/>
      <c r="AU97" s="888">
        <f>AR97-AX97</f>
        <v>36</v>
      </c>
      <c r="AV97" s="889"/>
      <c r="AW97" s="890"/>
      <c r="AX97" s="883">
        <v>8</v>
      </c>
      <c r="AY97" s="883"/>
      <c r="AZ97" s="892"/>
      <c r="BA97" s="746"/>
      <c r="BB97" s="746"/>
      <c r="BC97" s="761"/>
      <c r="BD97" s="745"/>
      <c r="BE97" s="746"/>
      <c r="BF97" s="747"/>
      <c r="BG97" s="757"/>
      <c r="BH97" s="746"/>
      <c r="BI97" s="761"/>
      <c r="BJ97" s="745"/>
      <c r="BK97" s="746"/>
      <c r="BL97" s="747"/>
      <c r="BM97" s="746"/>
      <c r="BN97" s="746"/>
      <c r="BO97" s="761"/>
      <c r="BP97" s="745"/>
      <c r="BQ97" s="746"/>
      <c r="BR97" s="747"/>
      <c r="BS97" s="746">
        <v>44</v>
      </c>
      <c r="BT97" s="746"/>
      <c r="BU97" s="761"/>
      <c r="BV97" s="745"/>
      <c r="BW97" s="746"/>
      <c r="BX97" s="747"/>
      <c r="BY97" s="1049"/>
      <c r="BZ97" s="1049"/>
      <c r="CA97" s="1050"/>
      <c r="CB97" s="152"/>
      <c r="CC97" s="152"/>
      <c r="CD97" s="138"/>
      <c r="CE97" s="138"/>
      <c r="CF97" s="138"/>
      <c r="CG97" s="197"/>
    </row>
    <row r="98" spans="3:85" ht="20.25" customHeight="1">
      <c r="C98" s="195"/>
      <c r="D98" s="212" t="s">
        <v>272</v>
      </c>
      <c r="E98" s="1046" t="s">
        <v>140</v>
      </c>
      <c r="F98" s="1047"/>
      <c r="G98" s="1047"/>
      <c r="H98" s="1047"/>
      <c r="I98" s="1047"/>
      <c r="J98" s="1047"/>
      <c r="K98" s="1047"/>
      <c r="L98" s="1047"/>
      <c r="M98" s="1047"/>
      <c r="N98" s="1047"/>
      <c r="O98" s="1047"/>
      <c r="P98" s="1047"/>
      <c r="Q98" s="1047"/>
      <c r="R98" s="1047"/>
      <c r="S98" s="1047"/>
      <c r="T98" s="1047"/>
      <c r="U98" s="1047"/>
      <c r="V98" s="1047"/>
      <c r="W98" s="1047"/>
      <c r="X98" s="1047"/>
      <c r="Y98" s="1047"/>
      <c r="Z98" s="1047"/>
      <c r="AA98" s="1047"/>
      <c r="AB98" s="1047"/>
      <c r="AC98" s="1048"/>
      <c r="AD98" s="213" t="s">
        <v>96</v>
      </c>
      <c r="AE98" s="214" t="s">
        <v>96</v>
      </c>
      <c r="AF98" s="550" t="s">
        <v>96</v>
      </c>
      <c r="AG98" s="216" t="s">
        <v>96</v>
      </c>
      <c r="AH98" s="219" t="s">
        <v>96</v>
      </c>
      <c r="AI98" s="218" t="s">
        <v>96</v>
      </c>
      <c r="AJ98" s="219" t="s">
        <v>96</v>
      </c>
      <c r="AK98" s="220" t="s">
        <v>102</v>
      </c>
      <c r="AL98" s="882">
        <f>AO98+AR98</f>
        <v>66</v>
      </c>
      <c r="AM98" s="883"/>
      <c r="AN98" s="884"/>
      <c r="AO98" s="882">
        <v>22</v>
      </c>
      <c r="AP98" s="883"/>
      <c r="AQ98" s="884"/>
      <c r="AR98" s="885">
        <f>SUM(BD98:CA98)</f>
        <v>44</v>
      </c>
      <c r="AS98" s="886"/>
      <c r="AT98" s="887"/>
      <c r="AU98" s="888">
        <f>AR98-AX98</f>
        <v>34</v>
      </c>
      <c r="AV98" s="889"/>
      <c r="AW98" s="890"/>
      <c r="AX98" s="883">
        <v>10</v>
      </c>
      <c r="AY98" s="883"/>
      <c r="AZ98" s="892"/>
      <c r="BA98" s="746"/>
      <c r="BB98" s="746"/>
      <c r="BC98" s="746"/>
      <c r="BD98" s="745"/>
      <c r="BE98" s="746"/>
      <c r="BF98" s="747"/>
      <c r="BG98" s="746"/>
      <c r="BH98" s="746"/>
      <c r="BI98" s="761"/>
      <c r="BJ98" s="745"/>
      <c r="BK98" s="746"/>
      <c r="BL98" s="747"/>
      <c r="BM98" s="746"/>
      <c r="BN98" s="746"/>
      <c r="BO98" s="746"/>
      <c r="BP98" s="745"/>
      <c r="BQ98" s="746"/>
      <c r="BR98" s="747"/>
      <c r="BS98" s="746"/>
      <c r="BT98" s="746"/>
      <c r="BU98" s="761"/>
      <c r="BV98" s="745">
        <v>26</v>
      </c>
      <c r="BW98" s="746"/>
      <c r="BX98" s="747"/>
      <c r="BY98" s="746">
        <v>18</v>
      </c>
      <c r="BZ98" s="746"/>
      <c r="CA98" s="761"/>
      <c r="CB98" s="152"/>
      <c r="CC98" s="152"/>
      <c r="CD98" s="138"/>
      <c r="CE98" s="138"/>
      <c r="CF98" s="138"/>
      <c r="CG98" s="197"/>
    </row>
    <row r="99" spans="3:85" ht="15.75" customHeight="1">
      <c r="C99" s="195"/>
      <c r="D99" s="401" t="s">
        <v>141</v>
      </c>
      <c r="E99" s="1055" t="s">
        <v>286</v>
      </c>
      <c r="F99" s="1056"/>
      <c r="G99" s="1056"/>
      <c r="H99" s="1056"/>
      <c r="I99" s="1056"/>
      <c r="J99" s="1056"/>
      <c r="K99" s="1056"/>
      <c r="L99" s="1056"/>
      <c r="M99" s="1056"/>
      <c r="N99" s="1056"/>
      <c r="O99" s="1056"/>
      <c r="P99" s="1056"/>
      <c r="Q99" s="1056"/>
      <c r="R99" s="1056"/>
      <c r="S99" s="1056"/>
      <c r="T99" s="1056"/>
      <c r="U99" s="1056"/>
      <c r="V99" s="1056"/>
      <c r="W99" s="1056"/>
      <c r="X99" s="1056"/>
      <c r="Y99" s="1056"/>
      <c r="Z99" s="1056"/>
      <c r="AA99" s="1056"/>
      <c r="AB99" s="1056"/>
      <c r="AC99" s="1057"/>
      <c r="AD99" s="402"/>
      <c r="AE99" s="399"/>
      <c r="AF99" s="399"/>
      <c r="AG99" s="399"/>
      <c r="AH99" s="399"/>
      <c r="AI99" s="399"/>
      <c r="AJ99" s="399"/>
      <c r="AK99" s="400"/>
      <c r="AL99" s="1039">
        <f>SUM(AL100:AN101)</f>
        <v>285</v>
      </c>
      <c r="AM99" s="1029"/>
      <c r="AN99" s="1030"/>
      <c r="AO99" s="1039">
        <f>SUM(AO100:AQ101)</f>
        <v>95</v>
      </c>
      <c r="AP99" s="1029"/>
      <c r="AQ99" s="1030"/>
      <c r="AR99" s="1039">
        <f>SUM(AR100:AT101)</f>
        <v>190</v>
      </c>
      <c r="AS99" s="1029"/>
      <c r="AT99" s="1030"/>
      <c r="AU99" s="1039">
        <f>SUM(AU100:AW101)</f>
        <v>86</v>
      </c>
      <c r="AV99" s="1029"/>
      <c r="AW99" s="1040"/>
      <c r="AX99" s="1029">
        <f>SUM(AX100:AZ101)</f>
        <v>104</v>
      </c>
      <c r="AY99" s="1029"/>
      <c r="AZ99" s="1040"/>
      <c r="BA99" s="1029">
        <f>SUM(BA100:BC101)</f>
        <v>0</v>
      </c>
      <c r="BB99" s="1029"/>
      <c r="BC99" s="1030"/>
      <c r="BD99" s="1039">
        <f>SUM(BD100:BF101)</f>
        <v>0</v>
      </c>
      <c r="BE99" s="1029"/>
      <c r="BF99" s="1040"/>
      <c r="BG99" s="1029">
        <f>SUM(BG100:BI101)</f>
        <v>0</v>
      </c>
      <c r="BH99" s="1029"/>
      <c r="BI99" s="1030"/>
      <c r="BJ99" s="1039">
        <f>SUM(BJ100:BL101)</f>
        <v>34</v>
      </c>
      <c r="BK99" s="1029"/>
      <c r="BL99" s="1040"/>
      <c r="BM99" s="1029">
        <f>SUM(BM100:BO101)</f>
        <v>42</v>
      </c>
      <c r="BN99" s="1029"/>
      <c r="BO99" s="1030"/>
      <c r="BP99" s="1039">
        <f>SUM(BP100:BR101)</f>
        <v>26</v>
      </c>
      <c r="BQ99" s="1029"/>
      <c r="BR99" s="1040"/>
      <c r="BS99" s="1029">
        <f>SUM(BS100:BU101)</f>
        <v>44</v>
      </c>
      <c r="BT99" s="1029"/>
      <c r="BU99" s="1030"/>
      <c r="BV99" s="1039">
        <f>SUM(BV100:BX101)</f>
        <v>26</v>
      </c>
      <c r="BW99" s="1029"/>
      <c r="BX99" s="1040"/>
      <c r="BY99" s="1029">
        <f>SUM(BY100:CA101)</f>
        <v>18</v>
      </c>
      <c r="BZ99" s="1029"/>
      <c r="CA99" s="1030"/>
      <c r="CB99" s="210"/>
      <c r="CC99" s="211"/>
      <c r="CD99" s="138"/>
      <c r="CE99" s="138"/>
      <c r="CF99" s="138"/>
      <c r="CG99" s="197"/>
    </row>
    <row r="100" spans="3:85" ht="25.5" customHeight="1">
      <c r="C100" s="195"/>
      <c r="D100" s="212" t="s">
        <v>142</v>
      </c>
      <c r="E100" s="1046" t="s">
        <v>143</v>
      </c>
      <c r="F100" s="1047"/>
      <c r="G100" s="1047"/>
      <c r="H100" s="1047"/>
      <c r="I100" s="1047"/>
      <c r="J100" s="1047"/>
      <c r="K100" s="1047"/>
      <c r="L100" s="1047"/>
      <c r="M100" s="1047"/>
      <c r="N100" s="1047"/>
      <c r="O100" s="1047"/>
      <c r="P100" s="1047"/>
      <c r="Q100" s="1047"/>
      <c r="R100" s="1047"/>
      <c r="S100" s="1047"/>
      <c r="T100" s="1047"/>
      <c r="U100" s="1047"/>
      <c r="V100" s="1047"/>
      <c r="W100" s="1047"/>
      <c r="X100" s="1047"/>
      <c r="Y100" s="1047"/>
      <c r="Z100" s="1047"/>
      <c r="AA100" s="1047"/>
      <c r="AB100" s="1047"/>
      <c r="AC100" s="1048"/>
      <c r="AD100" s="221" t="s">
        <v>96</v>
      </c>
      <c r="AE100" s="203" t="s">
        <v>96</v>
      </c>
      <c r="AF100" s="222" t="s">
        <v>96</v>
      </c>
      <c r="AG100" s="202" t="s">
        <v>102</v>
      </c>
      <c r="AH100" s="223" t="s">
        <v>96</v>
      </c>
      <c r="AI100" s="224" t="s">
        <v>96</v>
      </c>
      <c r="AJ100" s="223" t="s">
        <v>96</v>
      </c>
      <c r="AK100" s="225" t="s">
        <v>96</v>
      </c>
      <c r="AL100" s="882">
        <f>AO100+AR100</f>
        <v>114</v>
      </c>
      <c r="AM100" s="883"/>
      <c r="AN100" s="884"/>
      <c r="AO100" s="882">
        <v>38</v>
      </c>
      <c r="AP100" s="883"/>
      <c r="AQ100" s="884"/>
      <c r="AR100" s="885">
        <f>SUM(BD100:CA100)</f>
        <v>76</v>
      </c>
      <c r="AS100" s="886"/>
      <c r="AT100" s="887"/>
      <c r="AU100" s="888">
        <f>AR100-AX100</f>
        <v>44</v>
      </c>
      <c r="AV100" s="889"/>
      <c r="AW100" s="890"/>
      <c r="AX100" s="883">
        <v>32</v>
      </c>
      <c r="AY100" s="883"/>
      <c r="AZ100" s="892"/>
      <c r="BA100" s="746"/>
      <c r="BB100" s="746"/>
      <c r="BC100" s="746"/>
      <c r="BD100" s="745"/>
      <c r="BE100" s="746"/>
      <c r="BF100" s="747"/>
      <c r="BG100" s="746"/>
      <c r="BH100" s="746"/>
      <c r="BI100" s="761"/>
      <c r="BJ100" s="745">
        <v>34</v>
      </c>
      <c r="BK100" s="746"/>
      <c r="BL100" s="747"/>
      <c r="BM100" s="1061">
        <v>42</v>
      </c>
      <c r="BN100" s="1061"/>
      <c r="BO100" s="1062"/>
      <c r="BP100" s="745"/>
      <c r="BQ100" s="746"/>
      <c r="BR100" s="747"/>
      <c r="BS100" s="746"/>
      <c r="BT100" s="746"/>
      <c r="BU100" s="761"/>
      <c r="BV100" s="745"/>
      <c r="BW100" s="746"/>
      <c r="BX100" s="747"/>
      <c r="BY100" s="1063"/>
      <c r="BZ100" s="1063"/>
      <c r="CA100" s="1064"/>
      <c r="CB100" s="152"/>
      <c r="CC100" s="152"/>
      <c r="CD100" s="138"/>
      <c r="CE100" s="138"/>
      <c r="CF100" s="138"/>
      <c r="CG100" s="197"/>
    </row>
    <row r="101" spans="3:85" ht="28.5" customHeight="1">
      <c r="C101" s="195"/>
      <c r="D101" s="212" t="s">
        <v>144</v>
      </c>
      <c r="E101" s="1014" t="s">
        <v>145</v>
      </c>
      <c r="F101" s="1015"/>
      <c r="G101" s="1015"/>
      <c r="H101" s="1015"/>
      <c r="I101" s="1015"/>
      <c r="J101" s="1015"/>
      <c r="K101" s="1015"/>
      <c r="L101" s="1015"/>
      <c r="M101" s="1015"/>
      <c r="N101" s="1015"/>
      <c r="O101" s="1015"/>
      <c r="P101" s="1015"/>
      <c r="Q101" s="1015"/>
      <c r="R101" s="1015"/>
      <c r="S101" s="1015"/>
      <c r="T101" s="1015"/>
      <c r="U101" s="1015"/>
      <c r="V101" s="1015"/>
      <c r="W101" s="1015"/>
      <c r="X101" s="1015"/>
      <c r="Y101" s="1015"/>
      <c r="Z101" s="1015"/>
      <c r="AA101" s="1015"/>
      <c r="AB101" s="1015"/>
      <c r="AC101" s="1016"/>
      <c r="AD101" s="221" t="s">
        <v>96</v>
      </c>
      <c r="AE101" s="203" t="s">
        <v>96</v>
      </c>
      <c r="AF101" s="222" t="s">
        <v>96</v>
      </c>
      <c r="AG101" s="202" t="s">
        <v>96</v>
      </c>
      <c r="AH101" s="223" t="s">
        <v>96</v>
      </c>
      <c r="AI101" s="224" t="s">
        <v>96</v>
      </c>
      <c r="AJ101" s="226" t="s">
        <v>96</v>
      </c>
      <c r="AK101" s="225" t="s">
        <v>102</v>
      </c>
      <c r="AL101" s="882">
        <f>AO101+AR101</f>
        <v>171</v>
      </c>
      <c r="AM101" s="883"/>
      <c r="AN101" s="884"/>
      <c r="AO101" s="882">
        <v>57</v>
      </c>
      <c r="AP101" s="883"/>
      <c r="AQ101" s="884"/>
      <c r="AR101" s="885">
        <f>SUM(BD101:CA101)</f>
        <v>114</v>
      </c>
      <c r="AS101" s="886"/>
      <c r="AT101" s="887"/>
      <c r="AU101" s="888">
        <f>AR101-AX101</f>
        <v>42</v>
      </c>
      <c r="AV101" s="889"/>
      <c r="AW101" s="890"/>
      <c r="AX101" s="883">
        <v>72</v>
      </c>
      <c r="AY101" s="883"/>
      <c r="AZ101" s="892"/>
      <c r="BA101" s="746"/>
      <c r="BB101" s="746"/>
      <c r="BC101" s="746"/>
      <c r="BD101" s="745"/>
      <c r="BE101" s="746"/>
      <c r="BF101" s="747"/>
      <c r="BG101" s="746"/>
      <c r="BH101" s="746"/>
      <c r="BI101" s="761"/>
      <c r="BJ101" s="745"/>
      <c r="BK101" s="746"/>
      <c r="BL101" s="747"/>
      <c r="BM101" s="746"/>
      <c r="BN101" s="746"/>
      <c r="BO101" s="746"/>
      <c r="BP101" s="745">
        <v>26</v>
      </c>
      <c r="BQ101" s="746"/>
      <c r="BR101" s="747"/>
      <c r="BS101" s="746">
        <v>44</v>
      </c>
      <c r="BT101" s="746"/>
      <c r="BU101" s="761"/>
      <c r="BV101" s="745">
        <v>26</v>
      </c>
      <c r="BW101" s="746"/>
      <c r="BX101" s="747"/>
      <c r="BY101" s="746">
        <v>18</v>
      </c>
      <c r="BZ101" s="746"/>
      <c r="CA101" s="761"/>
      <c r="CB101" s="152"/>
      <c r="CC101" s="152"/>
      <c r="CD101" s="138"/>
      <c r="CE101" s="138"/>
      <c r="CF101" s="138"/>
      <c r="CG101" s="197"/>
    </row>
    <row r="102" spans="3:85" ht="15.75" customHeight="1">
      <c r="C102" s="195"/>
      <c r="D102" s="401" t="s">
        <v>146</v>
      </c>
      <c r="E102" s="1055" t="s">
        <v>147</v>
      </c>
      <c r="F102" s="1056"/>
      <c r="G102" s="1056"/>
      <c r="H102" s="1056"/>
      <c r="I102" s="1056"/>
      <c r="J102" s="1056"/>
      <c r="K102" s="1056"/>
      <c r="L102" s="1056"/>
      <c r="M102" s="1056"/>
      <c r="N102" s="1056"/>
      <c r="O102" s="1056"/>
      <c r="P102" s="1056"/>
      <c r="Q102" s="1056"/>
      <c r="R102" s="1056"/>
      <c r="S102" s="1056"/>
      <c r="T102" s="1056"/>
      <c r="U102" s="1056"/>
      <c r="V102" s="1056"/>
      <c r="W102" s="1056"/>
      <c r="X102" s="1056"/>
      <c r="Y102" s="1056"/>
      <c r="Z102" s="1056"/>
      <c r="AA102" s="1056"/>
      <c r="AB102" s="1056"/>
      <c r="AC102" s="1057"/>
      <c r="AD102" s="403"/>
      <c r="AE102" s="404"/>
      <c r="AF102" s="404"/>
      <c r="AG102" s="404"/>
      <c r="AH102" s="404"/>
      <c r="AI102" s="404"/>
      <c r="AJ102" s="404"/>
      <c r="AK102" s="405"/>
      <c r="AL102" s="1039">
        <f>AL103+AL117</f>
        <v>3990</v>
      </c>
      <c r="AM102" s="1029"/>
      <c r="AN102" s="1030"/>
      <c r="AO102" s="1039">
        <f>AO103+AO117</f>
        <v>1330</v>
      </c>
      <c r="AP102" s="1029"/>
      <c r="AQ102" s="1030"/>
      <c r="AR102" s="1039">
        <f>AR103+AR117</f>
        <v>2660</v>
      </c>
      <c r="AS102" s="1029"/>
      <c r="AT102" s="1030"/>
      <c r="AU102" s="1039">
        <f>AU103+AU117</f>
        <v>1432</v>
      </c>
      <c r="AV102" s="1029"/>
      <c r="AW102" s="1040"/>
      <c r="AX102" s="1029">
        <f>AX103+AX117</f>
        <v>1216</v>
      </c>
      <c r="AY102" s="1029"/>
      <c r="AZ102" s="1040"/>
      <c r="BA102" s="1029">
        <v>12</v>
      </c>
      <c r="BB102" s="1029"/>
      <c r="BC102" s="1030"/>
      <c r="BD102" s="1039">
        <f>BD103+BD117</f>
        <v>0</v>
      </c>
      <c r="BE102" s="1029"/>
      <c r="BF102" s="1040"/>
      <c r="BG102" s="1029">
        <f>BG103+BG117</f>
        <v>0</v>
      </c>
      <c r="BH102" s="1029"/>
      <c r="BI102" s="1030"/>
      <c r="BJ102" s="1039">
        <f>BJ103+BJ117</f>
        <v>476</v>
      </c>
      <c r="BK102" s="1029"/>
      <c r="BL102" s="1040"/>
      <c r="BM102" s="1029">
        <f>BM103+BM117</f>
        <v>588</v>
      </c>
      <c r="BN102" s="1029"/>
      <c r="BO102" s="1030"/>
      <c r="BP102" s="1039">
        <f>BP103+BP117</f>
        <v>416</v>
      </c>
      <c r="BQ102" s="1029"/>
      <c r="BR102" s="1040"/>
      <c r="BS102" s="1029">
        <f>BS103+BS117</f>
        <v>520</v>
      </c>
      <c r="BT102" s="1029"/>
      <c r="BU102" s="1030"/>
      <c r="BV102" s="1039">
        <f>BV103+BV117</f>
        <v>390</v>
      </c>
      <c r="BW102" s="1029"/>
      <c r="BX102" s="1040"/>
      <c r="BY102" s="1029">
        <f>BY103+BY117</f>
        <v>270</v>
      </c>
      <c r="BZ102" s="1029"/>
      <c r="CA102" s="1030"/>
      <c r="CB102" s="210"/>
      <c r="CC102" s="211"/>
      <c r="CD102" s="138"/>
      <c r="CE102" s="138"/>
      <c r="CF102" s="138"/>
      <c r="CG102" s="197"/>
    </row>
    <row r="103" spans="3:85" ht="15.75" customHeight="1">
      <c r="C103" s="195"/>
      <c r="D103" s="401" t="s">
        <v>148</v>
      </c>
      <c r="E103" s="1055" t="s">
        <v>262</v>
      </c>
      <c r="F103" s="1056"/>
      <c r="G103" s="1056"/>
      <c r="H103" s="1056"/>
      <c r="I103" s="1056"/>
      <c r="J103" s="1056"/>
      <c r="K103" s="1056"/>
      <c r="L103" s="1056"/>
      <c r="M103" s="1056"/>
      <c r="N103" s="1056"/>
      <c r="O103" s="1056"/>
      <c r="P103" s="1056"/>
      <c r="Q103" s="1056"/>
      <c r="R103" s="1056"/>
      <c r="S103" s="1056"/>
      <c r="T103" s="1056"/>
      <c r="U103" s="1056"/>
      <c r="V103" s="1056"/>
      <c r="W103" s="1056"/>
      <c r="X103" s="1056"/>
      <c r="Y103" s="1056"/>
      <c r="Z103" s="1056"/>
      <c r="AA103" s="1056"/>
      <c r="AB103" s="1056"/>
      <c r="AC103" s="1057"/>
      <c r="AD103" s="403"/>
      <c r="AE103" s="404"/>
      <c r="AF103" s="404"/>
      <c r="AG103" s="404"/>
      <c r="AH103" s="404"/>
      <c r="AI103" s="404"/>
      <c r="AJ103" s="404"/>
      <c r="AK103" s="405"/>
      <c r="AL103" s="1039">
        <f>SUM(AL104:AN116)</f>
        <v>1479</v>
      </c>
      <c r="AM103" s="1029"/>
      <c r="AN103" s="1030"/>
      <c r="AO103" s="1039">
        <f>SUM(AO104:AQ116)</f>
        <v>493</v>
      </c>
      <c r="AP103" s="1029"/>
      <c r="AQ103" s="1030"/>
      <c r="AR103" s="1039">
        <f>SUM(AR104:AT116)</f>
        <v>986</v>
      </c>
      <c r="AS103" s="1029"/>
      <c r="AT103" s="1030"/>
      <c r="AU103" s="1058">
        <f>SUM(AU104:AW116)</f>
        <v>724</v>
      </c>
      <c r="AV103" s="1059"/>
      <c r="AW103" s="1059"/>
      <c r="AX103" s="1059">
        <f>SUM(AX104:AZ116)</f>
        <v>250</v>
      </c>
      <c r="AY103" s="1059"/>
      <c r="AZ103" s="1059"/>
      <c r="BA103" s="1059">
        <v>12</v>
      </c>
      <c r="BB103" s="1059"/>
      <c r="BC103" s="1060"/>
      <c r="BD103" s="1039">
        <f>SUM(BD104:BF116)</f>
        <v>0</v>
      </c>
      <c r="BE103" s="1029"/>
      <c r="BF103" s="1040"/>
      <c r="BG103" s="1029">
        <f>SUM(BG104:BI116)</f>
        <v>0</v>
      </c>
      <c r="BH103" s="1029"/>
      <c r="BI103" s="1030"/>
      <c r="BJ103" s="1039">
        <f>SUM(BJ104:BL116)</f>
        <v>170</v>
      </c>
      <c r="BK103" s="1029"/>
      <c r="BL103" s="1040"/>
      <c r="BM103" s="1029">
        <f>SUM(BM104:BO116)</f>
        <v>252</v>
      </c>
      <c r="BN103" s="1029"/>
      <c r="BO103" s="1030"/>
      <c r="BP103" s="1039">
        <f>SUM(BP104:BR116)</f>
        <v>52</v>
      </c>
      <c r="BQ103" s="1029"/>
      <c r="BR103" s="1040"/>
      <c r="BS103" s="1029">
        <f>SUM(BS104:BU116)</f>
        <v>212</v>
      </c>
      <c r="BT103" s="1029"/>
      <c r="BU103" s="1030"/>
      <c r="BV103" s="1039">
        <f>SUM(BV104:BX116)</f>
        <v>156</v>
      </c>
      <c r="BW103" s="1029"/>
      <c r="BX103" s="1040"/>
      <c r="BY103" s="1029">
        <f>SUM(BY104:CA116)</f>
        <v>144</v>
      </c>
      <c r="BZ103" s="1029"/>
      <c r="CA103" s="1030"/>
      <c r="CB103" s="210"/>
      <c r="CC103" s="211"/>
      <c r="CD103" s="138"/>
      <c r="CE103" s="138"/>
      <c r="CF103" s="138"/>
      <c r="CG103" s="197"/>
    </row>
    <row r="104" spans="3:85" ht="18" customHeight="1">
      <c r="C104" s="195"/>
      <c r="D104" s="212" t="s">
        <v>149</v>
      </c>
      <c r="E104" s="1046" t="s">
        <v>150</v>
      </c>
      <c r="F104" s="1047"/>
      <c r="G104" s="1047"/>
      <c r="H104" s="1047"/>
      <c r="I104" s="1047"/>
      <c r="J104" s="1047"/>
      <c r="K104" s="1047"/>
      <c r="L104" s="1047"/>
      <c r="M104" s="1047"/>
      <c r="N104" s="1047"/>
      <c r="O104" s="1047"/>
      <c r="P104" s="1047"/>
      <c r="Q104" s="1047"/>
      <c r="R104" s="1047"/>
      <c r="S104" s="1047"/>
      <c r="T104" s="1047"/>
      <c r="U104" s="1047"/>
      <c r="V104" s="1047"/>
      <c r="W104" s="1047"/>
      <c r="X104" s="1047"/>
      <c r="Y104" s="1047"/>
      <c r="Z104" s="1047"/>
      <c r="AA104" s="1047"/>
      <c r="AB104" s="1047"/>
      <c r="AC104" s="1048"/>
      <c r="AD104" s="227" t="s">
        <v>96</v>
      </c>
      <c r="AE104" s="228" t="s">
        <v>96</v>
      </c>
      <c r="AF104" s="229" t="s">
        <v>102</v>
      </c>
      <c r="AG104" s="230" t="s">
        <v>46</v>
      </c>
      <c r="AH104" s="229" t="s">
        <v>96</v>
      </c>
      <c r="AI104" s="230" t="s">
        <v>96</v>
      </c>
      <c r="AJ104" s="231" t="s">
        <v>96</v>
      </c>
      <c r="AK104" s="230" t="s">
        <v>96</v>
      </c>
      <c r="AL104" s="882">
        <f t="shared" ref="AL104:AL116" si="6">AO104+AR104</f>
        <v>177</v>
      </c>
      <c r="AM104" s="883"/>
      <c r="AN104" s="884"/>
      <c r="AO104" s="882">
        <v>59</v>
      </c>
      <c r="AP104" s="883"/>
      <c r="AQ104" s="884"/>
      <c r="AR104" s="885">
        <f t="shared" ref="AR104:AR116" si="7">SUM(BD104:CA104)</f>
        <v>118</v>
      </c>
      <c r="AS104" s="886"/>
      <c r="AT104" s="887"/>
      <c r="AU104" s="888">
        <f t="shared" ref="AU104:AU109" si="8">AR104-AX104</f>
        <v>102</v>
      </c>
      <c r="AV104" s="889"/>
      <c r="AW104" s="890"/>
      <c r="AX104" s="883">
        <v>16</v>
      </c>
      <c r="AY104" s="883"/>
      <c r="AZ104" s="892"/>
      <c r="BA104" s="746"/>
      <c r="BB104" s="746"/>
      <c r="BC104" s="746"/>
      <c r="BD104" s="745"/>
      <c r="BE104" s="746"/>
      <c r="BF104" s="747"/>
      <c r="BG104" s="746"/>
      <c r="BH104" s="746"/>
      <c r="BI104" s="761"/>
      <c r="BJ104" s="745">
        <v>34</v>
      </c>
      <c r="BK104" s="746"/>
      <c r="BL104" s="747"/>
      <c r="BM104" s="746">
        <v>84</v>
      </c>
      <c r="BN104" s="746"/>
      <c r="BO104" s="746"/>
      <c r="BP104" s="745"/>
      <c r="BQ104" s="746"/>
      <c r="BR104" s="747"/>
      <c r="BS104" s="746"/>
      <c r="BT104" s="746"/>
      <c r="BU104" s="761"/>
      <c r="BV104" s="745"/>
      <c r="BW104" s="746"/>
      <c r="BX104" s="747"/>
      <c r="BY104" s="1049"/>
      <c r="BZ104" s="1049"/>
      <c r="CA104" s="1050"/>
      <c r="CB104" s="152"/>
      <c r="CC104" s="152"/>
      <c r="CD104" s="138"/>
      <c r="CE104" s="138"/>
      <c r="CF104" s="138"/>
      <c r="CG104" s="197"/>
    </row>
    <row r="105" spans="3:85" ht="18" customHeight="1">
      <c r="C105" s="195"/>
      <c r="D105" s="212" t="s">
        <v>151</v>
      </c>
      <c r="E105" s="1046" t="s">
        <v>152</v>
      </c>
      <c r="F105" s="1047"/>
      <c r="G105" s="1047"/>
      <c r="H105" s="1047"/>
      <c r="I105" s="1047"/>
      <c r="J105" s="1047"/>
      <c r="K105" s="1047"/>
      <c r="L105" s="1047"/>
      <c r="M105" s="1047"/>
      <c r="N105" s="1047"/>
      <c r="O105" s="1047"/>
      <c r="P105" s="1047"/>
      <c r="Q105" s="1047"/>
      <c r="R105" s="1047"/>
      <c r="S105" s="1047"/>
      <c r="T105" s="1047"/>
      <c r="U105" s="1047"/>
      <c r="V105" s="1047"/>
      <c r="W105" s="1047"/>
      <c r="X105" s="1047"/>
      <c r="Y105" s="1047"/>
      <c r="Z105" s="1047"/>
      <c r="AA105" s="1047"/>
      <c r="AB105" s="1047"/>
      <c r="AC105" s="1048"/>
      <c r="AD105" s="227" t="s">
        <v>96</v>
      </c>
      <c r="AE105" s="228" t="s">
        <v>96</v>
      </c>
      <c r="AF105" s="229" t="s">
        <v>96</v>
      </c>
      <c r="AG105" s="230" t="s">
        <v>96</v>
      </c>
      <c r="AH105" s="229" t="s">
        <v>102</v>
      </c>
      <c r="AI105" s="230" t="s">
        <v>46</v>
      </c>
      <c r="AJ105" s="231" t="s">
        <v>96</v>
      </c>
      <c r="AK105" s="230" t="s">
        <v>96</v>
      </c>
      <c r="AL105" s="882">
        <f t="shared" si="6"/>
        <v>144</v>
      </c>
      <c r="AM105" s="883"/>
      <c r="AN105" s="884"/>
      <c r="AO105" s="882">
        <v>48</v>
      </c>
      <c r="AP105" s="883"/>
      <c r="AQ105" s="884"/>
      <c r="AR105" s="885">
        <f t="shared" si="7"/>
        <v>96</v>
      </c>
      <c r="AS105" s="886"/>
      <c r="AT105" s="887"/>
      <c r="AU105" s="888">
        <f t="shared" si="8"/>
        <v>76</v>
      </c>
      <c r="AV105" s="889"/>
      <c r="AW105" s="890"/>
      <c r="AX105" s="883">
        <v>20</v>
      </c>
      <c r="AY105" s="883"/>
      <c r="AZ105" s="892"/>
      <c r="BA105" s="746"/>
      <c r="BB105" s="746"/>
      <c r="BC105" s="746"/>
      <c r="BD105" s="745"/>
      <c r="BE105" s="746"/>
      <c r="BF105" s="747"/>
      <c r="BG105" s="746"/>
      <c r="BH105" s="746"/>
      <c r="BI105" s="761"/>
      <c r="BJ105" s="745"/>
      <c r="BK105" s="746"/>
      <c r="BL105" s="747"/>
      <c r="BM105" s="746"/>
      <c r="BN105" s="746"/>
      <c r="BO105" s="746"/>
      <c r="BP105" s="745">
        <v>52</v>
      </c>
      <c r="BQ105" s="746"/>
      <c r="BR105" s="747"/>
      <c r="BS105" s="746">
        <v>44</v>
      </c>
      <c r="BT105" s="746"/>
      <c r="BU105" s="761"/>
      <c r="BV105" s="745"/>
      <c r="BW105" s="746"/>
      <c r="BX105" s="747"/>
      <c r="BY105" s="1049"/>
      <c r="BZ105" s="1049"/>
      <c r="CA105" s="1050"/>
      <c r="CB105" s="152"/>
      <c r="CC105" s="152"/>
      <c r="CD105" s="138"/>
      <c r="CE105" s="138"/>
      <c r="CF105" s="138"/>
      <c r="CG105" s="197"/>
    </row>
    <row r="106" spans="3:85" ht="18" customHeight="1">
      <c r="C106" s="195"/>
      <c r="D106" s="212" t="s">
        <v>153</v>
      </c>
      <c r="E106" s="1046" t="s">
        <v>154</v>
      </c>
      <c r="F106" s="1047"/>
      <c r="G106" s="1047"/>
      <c r="H106" s="1047"/>
      <c r="I106" s="1047"/>
      <c r="J106" s="1047"/>
      <c r="K106" s="1047"/>
      <c r="L106" s="1047"/>
      <c r="M106" s="1047"/>
      <c r="N106" s="1047"/>
      <c r="O106" s="1047"/>
      <c r="P106" s="1047"/>
      <c r="Q106" s="1047"/>
      <c r="R106" s="1047"/>
      <c r="S106" s="1047"/>
      <c r="T106" s="1047"/>
      <c r="U106" s="1047"/>
      <c r="V106" s="1047"/>
      <c r="W106" s="1047"/>
      <c r="X106" s="1047"/>
      <c r="Y106" s="1047"/>
      <c r="Z106" s="1047"/>
      <c r="AA106" s="1047"/>
      <c r="AB106" s="1047"/>
      <c r="AC106" s="1048"/>
      <c r="AD106" s="227" t="s">
        <v>96</v>
      </c>
      <c r="AE106" s="228" t="s">
        <v>96</v>
      </c>
      <c r="AF106" s="229" t="s">
        <v>96</v>
      </c>
      <c r="AG106" s="230" t="s">
        <v>96</v>
      </c>
      <c r="AH106" s="229" t="s">
        <v>96</v>
      </c>
      <c r="AI106" s="232" t="s">
        <v>102</v>
      </c>
      <c r="AJ106" s="231" t="s">
        <v>96</v>
      </c>
      <c r="AK106" s="230" t="s">
        <v>96</v>
      </c>
      <c r="AL106" s="882">
        <f t="shared" si="6"/>
        <v>66</v>
      </c>
      <c r="AM106" s="883"/>
      <c r="AN106" s="884"/>
      <c r="AO106" s="882">
        <v>22</v>
      </c>
      <c r="AP106" s="883"/>
      <c r="AQ106" s="884"/>
      <c r="AR106" s="885">
        <f t="shared" si="7"/>
        <v>44</v>
      </c>
      <c r="AS106" s="886"/>
      <c r="AT106" s="887"/>
      <c r="AU106" s="888">
        <f t="shared" si="8"/>
        <v>36</v>
      </c>
      <c r="AV106" s="889"/>
      <c r="AW106" s="890"/>
      <c r="AX106" s="883">
        <v>8</v>
      </c>
      <c r="AY106" s="883"/>
      <c r="AZ106" s="892"/>
      <c r="BA106" s="746"/>
      <c r="BB106" s="746"/>
      <c r="BC106" s="746"/>
      <c r="BD106" s="745"/>
      <c r="BE106" s="746"/>
      <c r="BF106" s="747"/>
      <c r="BG106" s="746"/>
      <c r="BH106" s="746"/>
      <c r="BI106" s="761"/>
      <c r="BJ106" s="745"/>
      <c r="BK106" s="746"/>
      <c r="BL106" s="747"/>
      <c r="BM106" s="746"/>
      <c r="BN106" s="746"/>
      <c r="BO106" s="746"/>
      <c r="BP106" s="745"/>
      <c r="BQ106" s="746"/>
      <c r="BR106" s="747"/>
      <c r="BS106" s="746">
        <v>44</v>
      </c>
      <c r="BT106" s="746"/>
      <c r="BU106" s="761"/>
      <c r="BV106" s="745"/>
      <c r="BW106" s="746"/>
      <c r="BX106" s="747"/>
      <c r="BY106" s="1049"/>
      <c r="BZ106" s="1049"/>
      <c r="CA106" s="1050"/>
      <c r="CB106" s="152"/>
      <c r="CC106" s="152"/>
      <c r="CD106" s="138"/>
      <c r="CE106" s="138"/>
      <c r="CF106" s="138"/>
      <c r="CG106" s="197"/>
    </row>
    <row r="107" spans="3:85" ht="18">
      <c r="C107" s="195"/>
      <c r="D107" s="212" t="s">
        <v>155</v>
      </c>
      <c r="E107" s="1052" t="s">
        <v>156</v>
      </c>
      <c r="F107" s="1053"/>
      <c r="G107" s="1053"/>
      <c r="H107" s="1053"/>
      <c r="I107" s="1053"/>
      <c r="J107" s="1053"/>
      <c r="K107" s="1053"/>
      <c r="L107" s="1053"/>
      <c r="M107" s="1053"/>
      <c r="N107" s="1053"/>
      <c r="O107" s="1053"/>
      <c r="P107" s="1053"/>
      <c r="Q107" s="1053"/>
      <c r="R107" s="1053"/>
      <c r="S107" s="1053"/>
      <c r="T107" s="1053"/>
      <c r="U107" s="1053"/>
      <c r="V107" s="1053"/>
      <c r="W107" s="1053"/>
      <c r="X107" s="1053"/>
      <c r="Y107" s="1053"/>
      <c r="Z107" s="1053"/>
      <c r="AA107" s="1053"/>
      <c r="AB107" s="1053"/>
      <c r="AC107" s="1054"/>
      <c r="AD107" s="227" t="s">
        <v>96</v>
      </c>
      <c r="AE107" s="228" t="s">
        <v>96</v>
      </c>
      <c r="AF107" s="229" t="s">
        <v>96</v>
      </c>
      <c r="AG107" s="230" t="s">
        <v>96</v>
      </c>
      <c r="AH107" s="229" t="s">
        <v>96</v>
      </c>
      <c r="AI107" s="230" t="s">
        <v>96</v>
      </c>
      <c r="AJ107" s="231" t="s">
        <v>102</v>
      </c>
      <c r="AK107" s="233" t="s">
        <v>46</v>
      </c>
      <c r="AL107" s="882">
        <f t="shared" si="6"/>
        <v>132</v>
      </c>
      <c r="AM107" s="883"/>
      <c r="AN107" s="884"/>
      <c r="AO107" s="882">
        <v>44</v>
      </c>
      <c r="AP107" s="883"/>
      <c r="AQ107" s="884"/>
      <c r="AR107" s="885">
        <f t="shared" si="7"/>
        <v>88</v>
      </c>
      <c r="AS107" s="886"/>
      <c r="AT107" s="887"/>
      <c r="AU107" s="888">
        <f t="shared" si="8"/>
        <v>66</v>
      </c>
      <c r="AV107" s="889"/>
      <c r="AW107" s="890"/>
      <c r="AX107" s="883">
        <v>22</v>
      </c>
      <c r="AY107" s="883"/>
      <c r="AZ107" s="892"/>
      <c r="BA107" s="751"/>
      <c r="BB107" s="751"/>
      <c r="BC107" s="751"/>
      <c r="BD107" s="762"/>
      <c r="BE107" s="751"/>
      <c r="BF107" s="752"/>
      <c r="BG107" s="751"/>
      <c r="BH107" s="751"/>
      <c r="BI107" s="754"/>
      <c r="BJ107" s="762"/>
      <c r="BK107" s="751"/>
      <c r="BL107" s="752"/>
      <c r="BM107" s="751"/>
      <c r="BN107" s="751"/>
      <c r="BO107" s="751"/>
      <c r="BP107" s="762"/>
      <c r="BQ107" s="751"/>
      <c r="BR107" s="752"/>
      <c r="BS107" s="751"/>
      <c r="BT107" s="751"/>
      <c r="BU107" s="754"/>
      <c r="BV107" s="745">
        <v>52</v>
      </c>
      <c r="BW107" s="746"/>
      <c r="BX107" s="747"/>
      <c r="BY107" s="746">
        <v>36</v>
      </c>
      <c r="BZ107" s="746"/>
      <c r="CA107" s="761"/>
      <c r="CB107" s="152"/>
      <c r="CC107" s="152"/>
      <c r="CD107" s="138"/>
      <c r="CE107" s="138"/>
      <c r="CF107" s="138"/>
      <c r="CG107" s="197"/>
    </row>
    <row r="108" spans="3:85" ht="18" customHeight="1">
      <c r="C108" s="195"/>
      <c r="D108" s="212" t="s">
        <v>157</v>
      </c>
      <c r="E108" s="1046" t="s">
        <v>158</v>
      </c>
      <c r="F108" s="1047"/>
      <c r="G108" s="1047"/>
      <c r="H108" s="1047"/>
      <c r="I108" s="1047"/>
      <c r="J108" s="1047"/>
      <c r="K108" s="1047"/>
      <c r="L108" s="1047"/>
      <c r="M108" s="1047"/>
      <c r="N108" s="1047"/>
      <c r="O108" s="1047"/>
      <c r="P108" s="1047"/>
      <c r="Q108" s="1047"/>
      <c r="R108" s="1047"/>
      <c r="S108" s="1047"/>
      <c r="T108" s="1047"/>
      <c r="U108" s="1047"/>
      <c r="V108" s="1047"/>
      <c r="W108" s="1047"/>
      <c r="X108" s="1047"/>
      <c r="Y108" s="1047"/>
      <c r="Z108" s="1047"/>
      <c r="AA108" s="1047"/>
      <c r="AB108" s="1047"/>
      <c r="AC108" s="1048"/>
      <c r="AD108" s="227" t="s">
        <v>96</v>
      </c>
      <c r="AE108" s="228" t="s">
        <v>96</v>
      </c>
      <c r="AF108" s="234" t="s">
        <v>96</v>
      </c>
      <c r="AG108" s="230" t="s">
        <v>46</v>
      </c>
      <c r="AH108" s="229" t="s">
        <v>96</v>
      </c>
      <c r="AI108" s="230" t="s">
        <v>96</v>
      </c>
      <c r="AJ108" s="231" t="s">
        <v>96</v>
      </c>
      <c r="AK108" s="230" t="s">
        <v>96</v>
      </c>
      <c r="AL108" s="882">
        <f t="shared" si="6"/>
        <v>189</v>
      </c>
      <c r="AM108" s="883"/>
      <c r="AN108" s="884"/>
      <c r="AO108" s="882">
        <v>63</v>
      </c>
      <c r="AP108" s="883"/>
      <c r="AQ108" s="884"/>
      <c r="AR108" s="885">
        <f t="shared" si="7"/>
        <v>126</v>
      </c>
      <c r="AS108" s="886"/>
      <c r="AT108" s="887"/>
      <c r="AU108" s="888">
        <f t="shared" si="8"/>
        <v>100</v>
      </c>
      <c r="AV108" s="889"/>
      <c r="AW108" s="890"/>
      <c r="AX108" s="883">
        <v>26</v>
      </c>
      <c r="AY108" s="883"/>
      <c r="AZ108" s="892"/>
      <c r="BA108" s="746"/>
      <c r="BB108" s="746"/>
      <c r="BC108" s="746"/>
      <c r="BD108" s="745"/>
      <c r="BE108" s="746"/>
      <c r="BF108" s="747"/>
      <c r="BG108" s="746"/>
      <c r="BH108" s="746"/>
      <c r="BI108" s="761"/>
      <c r="BJ108" s="745">
        <v>68</v>
      </c>
      <c r="BK108" s="746"/>
      <c r="BL108" s="747"/>
      <c r="BM108" s="746">
        <v>58</v>
      </c>
      <c r="BN108" s="746"/>
      <c r="BO108" s="746"/>
      <c r="BP108" s="745"/>
      <c r="BQ108" s="746"/>
      <c r="BR108" s="747"/>
      <c r="BS108" s="746"/>
      <c r="BT108" s="746"/>
      <c r="BU108" s="761"/>
      <c r="BV108" s="745"/>
      <c r="BW108" s="746"/>
      <c r="BX108" s="747"/>
      <c r="BY108" s="1049"/>
      <c r="BZ108" s="1049"/>
      <c r="CA108" s="1050"/>
      <c r="CB108" s="152"/>
      <c r="CC108" s="152"/>
      <c r="CD108" s="138"/>
      <c r="CE108" s="138"/>
      <c r="CF108" s="138"/>
      <c r="CG108" s="197"/>
    </row>
    <row r="109" spans="3:85" ht="18" customHeight="1">
      <c r="C109" s="195"/>
      <c r="D109" s="212" t="s">
        <v>159</v>
      </c>
      <c r="E109" s="1046" t="s">
        <v>160</v>
      </c>
      <c r="F109" s="1047"/>
      <c r="G109" s="1047"/>
      <c r="H109" s="1047"/>
      <c r="I109" s="1047"/>
      <c r="J109" s="1047"/>
      <c r="K109" s="1047"/>
      <c r="L109" s="1047"/>
      <c r="M109" s="1047"/>
      <c r="N109" s="1047"/>
      <c r="O109" s="1047"/>
      <c r="P109" s="1047"/>
      <c r="Q109" s="1047"/>
      <c r="R109" s="1047"/>
      <c r="S109" s="1047"/>
      <c r="T109" s="1047"/>
      <c r="U109" s="1047"/>
      <c r="V109" s="1047"/>
      <c r="W109" s="1047"/>
      <c r="X109" s="1047"/>
      <c r="Y109" s="1047"/>
      <c r="Z109" s="1047"/>
      <c r="AA109" s="1047"/>
      <c r="AB109" s="1047"/>
      <c r="AC109" s="1048"/>
      <c r="AD109" s="227" t="s">
        <v>96</v>
      </c>
      <c r="AE109" s="228" t="s">
        <v>96</v>
      </c>
      <c r="AF109" s="234" t="s">
        <v>96</v>
      </c>
      <c r="AG109" s="230" t="s">
        <v>46</v>
      </c>
      <c r="AH109" s="229" t="s">
        <v>96</v>
      </c>
      <c r="AI109" s="230" t="s">
        <v>96</v>
      </c>
      <c r="AJ109" s="231" t="s">
        <v>96</v>
      </c>
      <c r="AK109" s="230" t="s">
        <v>96</v>
      </c>
      <c r="AL109" s="882">
        <f t="shared" si="6"/>
        <v>114</v>
      </c>
      <c r="AM109" s="883"/>
      <c r="AN109" s="884"/>
      <c r="AO109" s="882">
        <v>38</v>
      </c>
      <c r="AP109" s="883"/>
      <c r="AQ109" s="884"/>
      <c r="AR109" s="885">
        <f t="shared" si="7"/>
        <v>76</v>
      </c>
      <c r="AS109" s="886"/>
      <c r="AT109" s="887"/>
      <c r="AU109" s="888">
        <f t="shared" si="8"/>
        <v>52</v>
      </c>
      <c r="AV109" s="889"/>
      <c r="AW109" s="890"/>
      <c r="AX109" s="883">
        <v>24</v>
      </c>
      <c r="AY109" s="883"/>
      <c r="AZ109" s="892"/>
      <c r="BA109" s="746"/>
      <c r="BB109" s="746"/>
      <c r="BC109" s="746"/>
      <c r="BD109" s="745"/>
      <c r="BE109" s="746"/>
      <c r="BF109" s="747"/>
      <c r="BG109" s="757"/>
      <c r="BH109" s="746"/>
      <c r="BI109" s="761"/>
      <c r="BJ109" s="745">
        <v>34</v>
      </c>
      <c r="BK109" s="746"/>
      <c r="BL109" s="747"/>
      <c r="BM109" s="746">
        <v>42</v>
      </c>
      <c r="BN109" s="746"/>
      <c r="BO109" s="746"/>
      <c r="BP109" s="745"/>
      <c r="BQ109" s="746"/>
      <c r="BR109" s="747"/>
      <c r="BS109" s="746"/>
      <c r="BT109" s="746"/>
      <c r="BU109" s="761"/>
      <c r="BV109" s="745"/>
      <c r="BW109" s="746"/>
      <c r="BX109" s="747"/>
      <c r="BY109" s="1049"/>
      <c r="BZ109" s="1049"/>
      <c r="CA109" s="1050"/>
      <c r="CB109" s="152"/>
      <c r="CC109" s="152"/>
      <c r="CD109" s="138"/>
      <c r="CE109" s="138"/>
      <c r="CF109" s="138"/>
      <c r="CG109" s="197"/>
    </row>
    <row r="110" spans="3:85" ht="18" customHeight="1">
      <c r="C110" s="195"/>
      <c r="D110" s="212" t="s">
        <v>161</v>
      </c>
      <c r="E110" s="1046" t="s">
        <v>162</v>
      </c>
      <c r="F110" s="1047"/>
      <c r="G110" s="1047"/>
      <c r="H110" s="1047"/>
      <c r="I110" s="1047"/>
      <c r="J110" s="1047"/>
      <c r="K110" s="1047"/>
      <c r="L110" s="1047"/>
      <c r="M110" s="1047"/>
      <c r="N110" s="1047"/>
      <c r="O110" s="1047"/>
      <c r="P110" s="1047"/>
      <c r="Q110" s="1047"/>
      <c r="R110" s="1047"/>
      <c r="S110" s="1047"/>
      <c r="T110" s="1047"/>
      <c r="U110" s="1047"/>
      <c r="V110" s="1047"/>
      <c r="W110" s="1047"/>
      <c r="X110" s="1047"/>
      <c r="Y110" s="1047"/>
      <c r="Z110" s="1047"/>
      <c r="AA110" s="1047"/>
      <c r="AB110" s="1047"/>
      <c r="AC110" s="1048"/>
      <c r="AD110" s="227" t="s">
        <v>96</v>
      </c>
      <c r="AE110" s="228" t="s">
        <v>96</v>
      </c>
      <c r="AF110" s="234" t="s">
        <v>96</v>
      </c>
      <c r="AG110" s="230" t="s">
        <v>46</v>
      </c>
      <c r="AH110" s="229" t="s">
        <v>96</v>
      </c>
      <c r="AI110" s="232" t="s">
        <v>96</v>
      </c>
      <c r="AJ110" s="231" t="s">
        <v>96</v>
      </c>
      <c r="AK110" s="230" t="s">
        <v>96</v>
      </c>
      <c r="AL110" s="882">
        <f t="shared" si="6"/>
        <v>153</v>
      </c>
      <c r="AM110" s="883"/>
      <c r="AN110" s="884"/>
      <c r="AO110" s="882">
        <v>51</v>
      </c>
      <c r="AP110" s="883"/>
      <c r="AQ110" s="884"/>
      <c r="AR110" s="885">
        <f t="shared" si="7"/>
        <v>102</v>
      </c>
      <c r="AS110" s="886"/>
      <c r="AT110" s="887"/>
      <c r="AU110" s="888">
        <v>60</v>
      </c>
      <c r="AV110" s="889"/>
      <c r="AW110" s="890"/>
      <c r="AX110" s="883">
        <v>30</v>
      </c>
      <c r="AY110" s="883"/>
      <c r="AZ110" s="892"/>
      <c r="BA110" s="1051">
        <v>12</v>
      </c>
      <c r="BB110" s="1051"/>
      <c r="BC110" s="1051"/>
      <c r="BD110" s="745"/>
      <c r="BE110" s="746"/>
      <c r="BF110" s="747"/>
      <c r="BG110" s="757"/>
      <c r="BH110" s="746"/>
      <c r="BI110" s="761"/>
      <c r="BJ110" s="745">
        <v>34</v>
      </c>
      <c r="BK110" s="746"/>
      <c r="BL110" s="747"/>
      <c r="BM110" s="746">
        <v>68</v>
      </c>
      <c r="BN110" s="746"/>
      <c r="BO110" s="746"/>
      <c r="BP110" s="745"/>
      <c r="BQ110" s="746"/>
      <c r="BR110" s="747"/>
      <c r="BS110" s="746"/>
      <c r="BT110" s="746"/>
      <c r="BU110" s="761"/>
      <c r="BV110" s="745"/>
      <c r="BW110" s="746"/>
      <c r="BX110" s="747"/>
      <c r="BY110" s="1049"/>
      <c r="BZ110" s="1049"/>
      <c r="CA110" s="1050"/>
      <c r="CB110" s="152"/>
      <c r="CC110" s="152"/>
      <c r="CD110" s="138"/>
      <c r="CE110" s="138"/>
      <c r="CF110" s="138"/>
      <c r="CG110" s="197"/>
    </row>
    <row r="111" spans="3:85" ht="18" customHeight="1">
      <c r="C111" s="195"/>
      <c r="D111" s="212" t="s">
        <v>163</v>
      </c>
      <c r="E111" s="1046" t="s">
        <v>164</v>
      </c>
      <c r="F111" s="1047"/>
      <c r="G111" s="1047"/>
      <c r="H111" s="1047"/>
      <c r="I111" s="1047"/>
      <c r="J111" s="1047"/>
      <c r="K111" s="1047"/>
      <c r="L111" s="1047"/>
      <c r="M111" s="1047"/>
      <c r="N111" s="1047"/>
      <c r="O111" s="1047"/>
      <c r="P111" s="1047"/>
      <c r="Q111" s="1047"/>
      <c r="R111" s="1047"/>
      <c r="S111" s="1047"/>
      <c r="T111" s="1047"/>
      <c r="U111" s="1047"/>
      <c r="V111" s="1047"/>
      <c r="W111" s="1047"/>
      <c r="X111" s="1047"/>
      <c r="Y111" s="1047"/>
      <c r="Z111" s="1047"/>
      <c r="AA111" s="1047"/>
      <c r="AB111" s="1047"/>
      <c r="AC111" s="1048"/>
      <c r="AD111" s="227" t="s">
        <v>96</v>
      </c>
      <c r="AE111" s="228" t="s">
        <v>96</v>
      </c>
      <c r="AF111" s="229" t="s">
        <v>96</v>
      </c>
      <c r="AG111" s="230" t="s">
        <v>96</v>
      </c>
      <c r="AH111" s="234" t="s">
        <v>96</v>
      </c>
      <c r="AI111" s="232" t="s">
        <v>96</v>
      </c>
      <c r="AJ111" s="231" t="s">
        <v>96</v>
      </c>
      <c r="AK111" s="235" t="s">
        <v>102</v>
      </c>
      <c r="AL111" s="882">
        <f t="shared" si="6"/>
        <v>93</v>
      </c>
      <c r="AM111" s="883"/>
      <c r="AN111" s="884"/>
      <c r="AO111" s="882">
        <v>31</v>
      </c>
      <c r="AP111" s="883"/>
      <c r="AQ111" s="884"/>
      <c r="AR111" s="885">
        <f t="shared" si="7"/>
        <v>62</v>
      </c>
      <c r="AS111" s="886"/>
      <c r="AT111" s="887"/>
      <c r="AU111" s="888">
        <v>46</v>
      </c>
      <c r="AV111" s="889"/>
      <c r="AW111" s="890"/>
      <c r="AX111" s="883">
        <v>16</v>
      </c>
      <c r="AY111" s="883"/>
      <c r="AZ111" s="892"/>
      <c r="BA111" s="746"/>
      <c r="BB111" s="746"/>
      <c r="BC111" s="761"/>
      <c r="BD111" s="745"/>
      <c r="BE111" s="746"/>
      <c r="BF111" s="747"/>
      <c r="BG111" s="757"/>
      <c r="BH111" s="746"/>
      <c r="BI111" s="761"/>
      <c r="BJ111" s="745"/>
      <c r="BK111" s="746"/>
      <c r="BL111" s="747"/>
      <c r="BM111" s="746"/>
      <c r="BN111" s="746"/>
      <c r="BO111" s="761"/>
      <c r="BP111" s="745"/>
      <c r="BQ111" s="746"/>
      <c r="BR111" s="747"/>
      <c r="BS111" s="746"/>
      <c r="BT111" s="746"/>
      <c r="BU111" s="761"/>
      <c r="BV111" s="745">
        <v>26</v>
      </c>
      <c r="BW111" s="746"/>
      <c r="BX111" s="747"/>
      <c r="BY111" s="746">
        <v>36</v>
      </c>
      <c r="BZ111" s="746"/>
      <c r="CA111" s="761"/>
      <c r="CB111" s="152"/>
      <c r="CC111" s="152"/>
      <c r="CD111" s="138"/>
      <c r="CE111" s="138"/>
      <c r="CF111" s="138"/>
      <c r="CG111" s="197"/>
    </row>
    <row r="112" spans="3:85" ht="18" customHeight="1">
      <c r="C112" s="195"/>
      <c r="D112" s="212" t="s">
        <v>165</v>
      </c>
      <c r="E112" s="1046" t="s">
        <v>166</v>
      </c>
      <c r="F112" s="1047"/>
      <c r="G112" s="1047"/>
      <c r="H112" s="1047"/>
      <c r="I112" s="1047"/>
      <c r="J112" s="1047"/>
      <c r="K112" s="1047"/>
      <c r="L112" s="1047"/>
      <c r="M112" s="1047"/>
      <c r="N112" s="1047"/>
      <c r="O112" s="1047"/>
      <c r="P112" s="1047"/>
      <c r="Q112" s="1047"/>
      <c r="R112" s="1047"/>
      <c r="S112" s="1047"/>
      <c r="T112" s="1047"/>
      <c r="U112" s="1047"/>
      <c r="V112" s="1047"/>
      <c r="W112" s="1047"/>
      <c r="X112" s="1047"/>
      <c r="Y112" s="1047"/>
      <c r="Z112" s="1047"/>
      <c r="AA112" s="1047"/>
      <c r="AB112" s="1047"/>
      <c r="AC112" s="1048"/>
      <c r="AD112" s="227" t="s">
        <v>96</v>
      </c>
      <c r="AE112" s="228" t="s">
        <v>96</v>
      </c>
      <c r="AF112" s="229" t="s">
        <v>96</v>
      </c>
      <c r="AG112" s="230" t="s">
        <v>96</v>
      </c>
      <c r="AH112" s="234" t="s">
        <v>96</v>
      </c>
      <c r="AI112" s="230" t="s">
        <v>102</v>
      </c>
      <c r="AJ112" s="231" t="s">
        <v>96</v>
      </c>
      <c r="AK112" s="230" t="s">
        <v>96</v>
      </c>
      <c r="AL112" s="882">
        <f t="shared" si="6"/>
        <v>66</v>
      </c>
      <c r="AM112" s="883"/>
      <c r="AN112" s="884"/>
      <c r="AO112" s="882">
        <v>22</v>
      </c>
      <c r="AP112" s="883"/>
      <c r="AQ112" s="884"/>
      <c r="AR112" s="885">
        <f t="shared" si="7"/>
        <v>44</v>
      </c>
      <c r="AS112" s="886"/>
      <c r="AT112" s="887"/>
      <c r="AU112" s="888">
        <f t="shared" ref="AU112:AU116" si="9">AR112-AX112</f>
        <v>30</v>
      </c>
      <c r="AV112" s="889"/>
      <c r="AW112" s="890"/>
      <c r="AX112" s="883">
        <v>14</v>
      </c>
      <c r="AY112" s="883"/>
      <c r="AZ112" s="892"/>
      <c r="BA112" s="746"/>
      <c r="BB112" s="746"/>
      <c r="BC112" s="746"/>
      <c r="BD112" s="745"/>
      <c r="BE112" s="746"/>
      <c r="BF112" s="747"/>
      <c r="BG112" s="757"/>
      <c r="BH112" s="746"/>
      <c r="BI112" s="761"/>
      <c r="BJ112" s="745"/>
      <c r="BK112" s="746"/>
      <c r="BL112" s="747"/>
      <c r="BM112" s="746"/>
      <c r="BN112" s="746"/>
      <c r="BO112" s="746"/>
      <c r="BP112" s="745"/>
      <c r="BQ112" s="746"/>
      <c r="BR112" s="747"/>
      <c r="BS112" s="746">
        <v>44</v>
      </c>
      <c r="BT112" s="746"/>
      <c r="BU112" s="761"/>
      <c r="BV112" s="745"/>
      <c r="BW112" s="746"/>
      <c r="BX112" s="747"/>
      <c r="BY112" s="1049"/>
      <c r="BZ112" s="1049"/>
      <c r="CA112" s="1050"/>
      <c r="CB112" s="152"/>
      <c r="CC112" s="152"/>
      <c r="CD112" s="138"/>
      <c r="CE112" s="138"/>
      <c r="CF112" s="138"/>
      <c r="CG112" s="197"/>
    </row>
    <row r="113" spans="3:85" ht="18" customHeight="1">
      <c r="C113" s="195"/>
      <c r="D113" s="212" t="s">
        <v>167</v>
      </c>
      <c r="E113" s="1046" t="s">
        <v>168</v>
      </c>
      <c r="F113" s="1047"/>
      <c r="G113" s="1047"/>
      <c r="H113" s="1047"/>
      <c r="I113" s="1047"/>
      <c r="J113" s="1047"/>
      <c r="K113" s="1047"/>
      <c r="L113" s="1047"/>
      <c r="M113" s="1047"/>
      <c r="N113" s="1047"/>
      <c r="O113" s="1047"/>
      <c r="P113" s="1047"/>
      <c r="Q113" s="1047"/>
      <c r="R113" s="1047"/>
      <c r="S113" s="1047"/>
      <c r="T113" s="1047"/>
      <c r="U113" s="1047"/>
      <c r="V113" s="1047"/>
      <c r="W113" s="1047"/>
      <c r="X113" s="1047"/>
      <c r="Y113" s="1047"/>
      <c r="Z113" s="1047"/>
      <c r="AA113" s="1047"/>
      <c r="AB113" s="1047"/>
      <c r="AC113" s="1048"/>
      <c r="AD113" s="227" t="s">
        <v>96</v>
      </c>
      <c r="AE113" s="228" t="s">
        <v>96</v>
      </c>
      <c r="AF113" s="229" t="s">
        <v>96</v>
      </c>
      <c r="AG113" s="230" t="s">
        <v>96</v>
      </c>
      <c r="AH113" s="234" t="s">
        <v>96</v>
      </c>
      <c r="AI113" s="235" t="s">
        <v>102</v>
      </c>
      <c r="AJ113" s="231" t="s">
        <v>96</v>
      </c>
      <c r="AK113" s="230" t="s">
        <v>96</v>
      </c>
      <c r="AL113" s="882">
        <f t="shared" si="6"/>
        <v>120</v>
      </c>
      <c r="AM113" s="883"/>
      <c r="AN113" s="884"/>
      <c r="AO113" s="882">
        <v>40</v>
      </c>
      <c r="AP113" s="883"/>
      <c r="AQ113" s="884"/>
      <c r="AR113" s="885">
        <f t="shared" si="7"/>
        <v>80</v>
      </c>
      <c r="AS113" s="886"/>
      <c r="AT113" s="887"/>
      <c r="AU113" s="888">
        <v>30</v>
      </c>
      <c r="AV113" s="889"/>
      <c r="AW113" s="890"/>
      <c r="AX113" s="985">
        <v>50</v>
      </c>
      <c r="AY113" s="985"/>
      <c r="AZ113" s="986"/>
      <c r="BA113" s="751"/>
      <c r="BB113" s="751"/>
      <c r="BC113" s="751"/>
      <c r="BD113" s="762"/>
      <c r="BE113" s="751"/>
      <c r="BF113" s="752"/>
      <c r="BG113" s="753"/>
      <c r="BH113" s="751"/>
      <c r="BI113" s="754"/>
      <c r="BJ113" s="762"/>
      <c r="BK113" s="751"/>
      <c r="BL113" s="752"/>
      <c r="BM113" s="751"/>
      <c r="BN113" s="751"/>
      <c r="BO113" s="751"/>
      <c r="BP113" s="762"/>
      <c r="BQ113" s="751"/>
      <c r="BR113" s="752"/>
      <c r="BS113" s="751">
        <v>80</v>
      </c>
      <c r="BT113" s="751"/>
      <c r="BU113" s="754"/>
      <c r="BV113" s="762"/>
      <c r="BW113" s="751"/>
      <c r="BX113" s="752"/>
      <c r="BY113" s="1044"/>
      <c r="BZ113" s="1044"/>
      <c r="CA113" s="1045"/>
      <c r="CB113" s="152"/>
      <c r="CC113" s="152"/>
      <c r="CD113" s="138"/>
      <c r="CE113" s="138"/>
      <c r="CF113" s="138"/>
      <c r="CG113" s="197"/>
    </row>
    <row r="114" spans="3:85" ht="25.5" customHeight="1">
      <c r="C114" s="195"/>
      <c r="D114" s="212" t="s">
        <v>273</v>
      </c>
      <c r="E114" s="1046" t="s">
        <v>138</v>
      </c>
      <c r="F114" s="1047"/>
      <c r="G114" s="1047"/>
      <c r="H114" s="1047"/>
      <c r="I114" s="1047"/>
      <c r="J114" s="1047"/>
      <c r="K114" s="1047"/>
      <c r="L114" s="1047"/>
      <c r="M114" s="1047"/>
      <c r="N114" s="1047"/>
      <c r="O114" s="1047"/>
      <c r="P114" s="1047"/>
      <c r="Q114" s="1047"/>
      <c r="R114" s="1047"/>
      <c r="S114" s="1047"/>
      <c r="T114" s="1047"/>
      <c r="U114" s="1047"/>
      <c r="V114" s="1047"/>
      <c r="W114" s="1047"/>
      <c r="X114" s="1047"/>
      <c r="Y114" s="1047"/>
      <c r="Z114" s="1047"/>
      <c r="AA114" s="1047"/>
      <c r="AB114" s="1047"/>
      <c r="AC114" s="1048"/>
      <c r="AD114" s="227" t="s">
        <v>96</v>
      </c>
      <c r="AE114" s="228" t="s">
        <v>96</v>
      </c>
      <c r="AF114" s="550" t="s">
        <v>96</v>
      </c>
      <c r="AG114" s="236" t="s">
        <v>96</v>
      </c>
      <c r="AH114" s="217" t="s">
        <v>96</v>
      </c>
      <c r="AI114" s="237" t="s">
        <v>96</v>
      </c>
      <c r="AJ114" s="217" t="s">
        <v>96</v>
      </c>
      <c r="AK114" s="238" t="s">
        <v>102</v>
      </c>
      <c r="AL114" s="882">
        <f t="shared" si="6"/>
        <v>93</v>
      </c>
      <c r="AM114" s="883"/>
      <c r="AN114" s="884"/>
      <c r="AO114" s="882">
        <v>31</v>
      </c>
      <c r="AP114" s="883"/>
      <c r="AQ114" s="884"/>
      <c r="AR114" s="885">
        <f t="shared" si="7"/>
        <v>62</v>
      </c>
      <c r="AS114" s="886"/>
      <c r="AT114" s="887"/>
      <c r="AU114" s="888">
        <f t="shared" si="9"/>
        <v>54</v>
      </c>
      <c r="AV114" s="889"/>
      <c r="AW114" s="890"/>
      <c r="AX114" s="883">
        <v>8</v>
      </c>
      <c r="AY114" s="883"/>
      <c r="AZ114" s="892"/>
      <c r="BA114" s="746"/>
      <c r="BB114" s="746"/>
      <c r="BC114" s="761"/>
      <c r="BD114" s="745"/>
      <c r="BE114" s="746"/>
      <c r="BF114" s="747"/>
      <c r="BG114" s="757"/>
      <c r="BH114" s="746"/>
      <c r="BI114" s="761"/>
      <c r="BJ114" s="745"/>
      <c r="BK114" s="746"/>
      <c r="BL114" s="747"/>
      <c r="BM114" s="746"/>
      <c r="BN114" s="746"/>
      <c r="BO114" s="761"/>
      <c r="BP114" s="745"/>
      <c r="BQ114" s="746"/>
      <c r="BR114" s="747"/>
      <c r="BS114" s="746"/>
      <c r="BT114" s="746"/>
      <c r="BU114" s="761"/>
      <c r="BV114" s="745">
        <v>26</v>
      </c>
      <c r="BW114" s="746"/>
      <c r="BX114" s="747"/>
      <c r="BY114" s="746">
        <v>36</v>
      </c>
      <c r="BZ114" s="746"/>
      <c r="CA114" s="761"/>
      <c r="CB114" s="152"/>
      <c r="CC114" s="152"/>
      <c r="CD114" s="138"/>
      <c r="CE114" s="138"/>
      <c r="CF114" s="138"/>
      <c r="CG114" s="197"/>
    </row>
    <row r="115" spans="3:85" ht="18">
      <c r="C115" s="195"/>
      <c r="D115" s="212" t="s">
        <v>287</v>
      </c>
      <c r="E115" s="1041" t="s">
        <v>175</v>
      </c>
      <c r="F115" s="1042"/>
      <c r="G115" s="1042"/>
      <c r="H115" s="1042"/>
      <c r="I115" s="1042"/>
      <c r="J115" s="1042"/>
      <c r="K115" s="1042"/>
      <c r="L115" s="1042"/>
      <c r="M115" s="1042"/>
      <c r="N115" s="1042"/>
      <c r="O115" s="1042"/>
      <c r="P115" s="1042"/>
      <c r="Q115" s="1042"/>
      <c r="R115" s="1042"/>
      <c r="S115" s="1042"/>
      <c r="T115" s="1042"/>
      <c r="U115" s="1042"/>
      <c r="V115" s="1042"/>
      <c r="W115" s="1042"/>
      <c r="X115" s="1042"/>
      <c r="Y115" s="1042"/>
      <c r="Z115" s="1042"/>
      <c r="AA115" s="1042"/>
      <c r="AB115" s="1042"/>
      <c r="AC115" s="1043"/>
      <c r="AD115" s="239" t="s">
        <v>96</v>
      </c>
      <c r="AE115" s="240" t="s">
        <v>96</v>
      </c>
      <c r="AF115" s="545" t="s">
        <v>96</v>
      </c>
      <c r="AG115" s="551" t="s">
        <v>96</v>
      </c>
      <c r="AH115" s="241" t="s">
        <v>96</v>
      </c>
      <c r="AI115" s="240" t="s">
        <v>96</v>
      </c>
      <c r="AJ115" s="242" t="s">
        <v>96</v>
      </c>
      <c r="AK115" s="228" t="s">
        <v>102</v>
      </c>
      <c r="AL115" s="882">
        <f t="shared" si="6"/>
        <v>66</v>
      </c>
      <c r="AM115" s="883"/>
      <c r="AN115" s="884"/>
      <c r="AO115" s="882">
        <v>22</v>
      </c>
      <c r="AP115" s="883"/>
      <c r="AQ115" s="884"/>
      <c r="AR115" s="885">
        <f t="shared" si="7"/>
        <v>44</v>
      </c>
      <c r="AS115" s="886"/>
      <c r="AT115" s="887"/>
      <c r="AU115" s="888">
        <f t="shared" si="9"/>
        <v>34</v>
      </c>
      <c r="AV115" s="889"/>
      <c r="AW115" s="890"/>
      <c r="AX115" s="753">
        <v>10</v>
      </c>
      <c r="AY115" s="751"/>
      <c r="AZ115" s="752"/>
      <c r="BA115" s="243"/>
      <c r="BB115" s="244"/>
      <c r="BC115" s="245"/>
      <c r="BD115" s="745"/>
      <c r="BE115" s="746"/>
      <c r="BF115" s="746"/>
      <c r="BG115" s="757"/>
      <c r="BH115" s="746"/>
      <c r="BI115" s="761"/>
      <c r="BJ115" s="746"/>
      <c r="BK115" s="746"/>
      <c r="BL115" s="746"/>
      <c r="BM115" s="757"/>
      <c r="BN115" s="746"/>
      <c r="BO115" s="761"/>
      <c r="BP115" s="746"/>
      <c r="BQ115" s="746"/>
      <c r="BR115" s="746"/>
      <c r="BS115" s="757"/>
      <c r="BT115" s="746"/>
      <c r="BU115" s="761"/>
      <c r="BV115" s="746">
        <v>26</v>
      </c>
      <c r="BW115" s="746"/>
      <c r="BX115" s="746"/>
      <c r="BY115" s="757">
        <v>18</v>
      </c>
      <c r="BZ115" s="746"/>
      <c r="CA115" s="761"/>
      <c r="CB115" s="152"/>
      <c r="CC115" s="246"/>
      <c r="CD115" s="138"/>
      <c r="CE115" s="138"/>
      <c r="CF115" s="138"/>
      <c r="CG115" s="197"/>
    </row>
    <row r="116" spans="3:85" ht="19.5" customHeight="1">
      <c r="C116" s="195"/>
      <c r="D116" s="212" t="s">
        <v>288</v>
      </c>
      <c r="E116" s="1041" t="s">
        <v>205</v>
      </c>
      <c r="F116" s="1042"/>
      <c r="G116" s="1042"/>
      <c r="H116" s="1042"/>
      <c r="I116" s="1042"/>
      <c r="J116" s="1042"/>
      <c r="K116" s="1042"/>
      <c r="L116" s="1042"/>
      <c r="M116" s="1042"/>
      <c r="N116" s="1042"/>
      <c r="O116" s="1042"/>
      <c r="P116" s="1042"/>
      <c r="Q116" s="1042"/>
      <c r="R116" s="1042"/>
      <c r="S116" s="1042"/>
      <c r="T116" s="1042"/>
      <c r="U116" s="1042"/>
      <c r="V116" s="1042"/>
      <c r="W116" s="1042"/>
      <c r="X116" s="1042"/>
      <c r="Y116" s="1042"/>
      <c r="Z116" s="1042"/>
      <c r="AA116" s="1042"/>
      <c r="AB116" s="1042"/>
      <c r="AC116" s="1043"/>
      <c r="AD116" s="239" t="s">
        <v>96</v>
      </c>
      <c r="AE116" s="240" t="s">
        <v>96</v>
      </c>
      <c r="AF116" s="545" t="s">
        <v>96</v>
      </c>
      <c r="AG116" s="551" t="s">
        <v>96</v>
      </c>
      <c r="AH116" s="241" t="s">
        <v>96</v>
      </c>
      <c r="AI116" s="240" t="s">
        <v>96</v>
      </c>
      <c r="AJ116" s="247" t="s">
        <v>96</v>
      </c>
      <c r="AK116" s="228" t="s">
        <v>102</v>
      </c>
      <c r="AL116" s="882">
        <f t="shared" si="6"/>
        <v>66</v>
      </c>
      <c r="AM116" s="883"/>
      <c r="AN116" s="884"/>
      <c r="AO116" s="882">
        <v>22</v>
      </c>
      <c r="AP116" s="883"/>
      <c r="AQ116" s="884"/>
      <c r="AR116" s="885">
        <f t="shared" si="7"/>
        <v>44</v>
      </c>
      <c r="AS116" s="886"/>
      <c r="AT116" s="887"/>
      <c r="AU116" s="888">
        <f t="shared" si="9"/>
        <v>38</v>
      </c>
      <c r="AV116" s="889"/>
      <c r="AW116" s="890"/>
      <c r="AX116" s="753">
        <v>6</v>
      </c>
      <c r="AY116" s="751"/>
      <c r="AZ116" s="752"/>
      <c r="BA116" s="248"/>
      <c r="BB116" s="249"/>
      <c r="BC116" s="250"/>
      <c r="BD116" s="745"/>
      <c r="BE116" s="746"/>
      <c r="BF116" s="746"/>
      <c r="BG116" s="757"/>
      <c r="BH116" s="746"/>
      <c r="BI116" s="761"/>
      <c r="BJ116" s="746"/>
      <c r="BK116" s="746"/>
      <c r="BL116" s="746"/>
      <c r="BM116" s="757"/>
      <c r="BN116" s="746"/>
      <c r="BO116" s="761"/>
      <c r="BP116" s="746"/>
      <c r="BQ116" s="746"/>
      <c r="BR116" s="746"/>
      <c r="BS116" s="757"/>
      <c r="BT116" s="746"/>
      <c r="BU116" s="761"/>
      <c r="BV116" s="746">
        <v>26</v>
      </c>
      <c r="BW116" s="746"/>
      <c r="BX116" s="746"/>
      <c r="BY116" s="757">
        <v>18</v>
      </c>
      <c r="BZ116" s="746"/>
      <c r="CA116" s="761"/>
      <c r="CB116" s="152"/>
      <c r="CC116" s="246"/>
      <c r="CD116" s="138"/>
      <c r="CE116" s="138"/>
      <c r="CF116" s="138"/>
      <c r="CG116" s="197"/>
    </row>
    <row r="117" spans="3:85" s="252" customFormat="1" ht="27" customHeight="1" thickBot="1">
      <c r="C117" s="406"/>
      <c r="D117" s="407" t="s">
        <v>169</v>
      </c>
      <c r="E117" s="1506" t="s">
        <v>170</v>
      </c>
      <c r="F117" s="1507"/>
      <c r="G117" s="1507"/>
      <c r="H117" s="1507"/>
      <c r="I117" s="1507"/>
      <c r="J117" s="1507"/>
      <c r="K117" s="1507"/>
      <c r="L117" s="1507"/>
      <c r="M117" s="1507"/>
      <c r="N117" s="1507"/>
      <c r="O117" s="1507"/>
      <c r="P117" s="1507"/>
      <c r="Q117" s="1507"/>
      <c r="R117" s="1507"/>
      <c r="S117" s="1507"/>
      <c r="T117" s="1507"/>
      <c r="U117" s="1507"/>
      <c r="V117" s="1507"/>
      <c r="W117" s="1507"/>
      <c r="X117" s="1507"/>
      <c r="Y117" s="1507"/>
      <c r="Z117" s="1507"/>
      <c r="AA117" s="1507"/>
      <c r="AB117" s="1507"/>
      <c r="AC117" s="1508"/>
      <c r="AD117" s="408"/>
      <c r="AE117" s="409"/>
      <c r="AF117" s="409"/>
      <c r="AG117" s="409"/>
      <c r="AH117" s="409"/>
      <c r="AI117" s="409"/>
      <c r="AJ117" s="409"/>
      <c r="AK117" s="410"/>
      <c r="AL117" s="1039">
        <f>AL119+AL128+AL141+AL142+AL146</f>
        <v>2511</v>
      </c>
      <c r="AM117" s="1029"/>
      <c r="AN117" s="1030"/>
      <c r="AO117" s="1039">
        <f>AO119+AO128+AO141+AO142+AO146</f>
        <v>837</v>
      </c>
      <c r="AP117" s="1029"/>
      <c r="AQ117" s="1030"/>
      <c r="AR117" s="1039">
        <f>AR119+AR128+AR141+AR142+AR146</f>
        <v>1674</v>
      </c>
      <c r="AS117" s="1029"/>
      <c r="AT117" s="1030"/>
      <c r="AU117" s="1036">
        <f>AU119+AU128+AU141+AU142+AU146</f>
        <v>708</v>
      </c>
      <c r="AV117" s="1037"/>
      <c r="AW117" s="1038"/>
      <c r="AX117" s="1037">
        <f>AX119+AX128+AX141+AX142+AX146</f>
        <v>966</v>
      </c>
      <c r="AY117" s="1037"/>
      <c r="AZ117" s="1038"/>
      <c r="BA117" s="1029"/>
      <c r="BB117" s="1029"/>
      <c r="BC117" s="1030"/>
      <c r="BD117" s="1039">
        <f>BD119+BD128+BD141+BD142+BD146</f>
        <v>0</v>
      </c>
      <c r="BE117" s="1029"/>
      <c r="BF117" s="1040"/>
      <c r="BG117" s="1029">
        <f>BG119+BG128+BG141+BG142+BG146</f>
        <v>0</v>
      </c>
      <c r="BH117" s="1029"/>
      <c r="BI117" s="1030"/>
      <c r="BJ117" s="1036">
        <f>BJ119+BJ128+BJ141+BJ142+BJ146</f>
        <v>306</v>
      </c>
      <c r="BK117" s="1037"/>
      <c r="BL117" s="1038"/>
      <c r="BM117" s="1029">
        <f>BM119+BM128+BM141+BM142+BM146</f>
        <v>336</v>
      </c>
      <c r="BN117" s="1029"/>
      <c r="BO117" s="1030"/>
      <c r="BP117" s="1036">
        <f>BP119+BP128+BP141+BP142+BP146</f>
        <v>364</v>
      </c>
      <c r="BQ117" s="1037"/>
      <c r="BR117" s="1038"/>
      <c r="BS117" s="1029">
        <f>BS119+BS128+BS141+BS142+BS146</f>
        <v>308</v>
      </c>
      <c r="BT117" s="1029"/>
      <c r="BU117" s="1030"/>
      <c r="BV117" s="1036">
        <f>BV119+BV128+BV141+BV142+BV146</f>
        <v>234</v>
      </c>
      <c r="BW117" s="1037"/>
      <c r="BX117" s="1038"/>
      <c r="BY117" s="1029">
        <f>BY119+BY128+BY141+BY142+BY146</f>
        <v>126</v>
      </c>
      <c r="BZ117" s="1029"/>
      <c r="CA117" s="1030"/>
      <c r="CB117" s="210"/>
      <c r="CC117" s="211"/>
      <c r="CD117" s="169"/>
      <c r="CE117" s="169"/>
      <c r="CF117" s="169"/>
      <c r="CG117" s="251"/>
    </row>
    <row r="118" spans="3:85" ht="79.5" customHeight="1" thickTop="1" thickBot="1">
      <c r="C118" s="195"/>
      <c r="D118" s="386" t="s">
        <v>171</v>
      </c>
      <c r="E118" s="1031" t="s">
        <v>307</v>
      </c>
      <c r="F118" s="1026"/>
      <c r="G118" s="1026"/>
      <c r="H118" s="1026"/>
      <c r="I118" s="1026"/>
      <c r="J118" s="1026"/>
      <c r="K118" s="1026"/>
      <c r="L118" s="1026"/>
      <c r="M118" s="1026"/>
      <c r="N118" s="1026"/>
      <c r="O118" s="1026"/>
      <c r="P118" s="1026"/>
      <c r="Q118" s="1026"/>
      <c r="R118" s="1026"/>
      <c r="S118" s="1026"/>
      <c r="T118" s="1026"/>
      <c r="U118" s="1026"/>
      <c r="V118" s="1026"/>
      <c r="W118" s="1026"/>
      <c r="X118" s="1026"/>
      <c r="Y118" s="1026"/>
      <c r="Z118" s="1026"/>
      <c r="AA118" s="1026"/>
      <c r="AB118" s="1026"/>
      <c r="AC118" s="1505"/>
      <c r="AD118" s="387" t="s">
        <v>96</v>
      </c>
      <c r="AE118" s="388" t="s">
        <v>96</v>
      </c>
      <c r="AF118" s="389" t="s">
        <v>96</v>
      </c>
      <c r="AG118" s="390" t="s">
        <v>96</v>
      </c>
      <c r="AH118" s="391" t="s">
        <v>96</v>
      </c>
      <c r="AI118" s="388" t="s">
        <v>96</v>
      </c>
      <c r="AJ118" s="389" t="s">
        <v>96</v>
      </c>
      <c r="AK118" s="392" t="s">
        <v>289</v>
      </c>
      <c r="AL118" s="1025">
        <f>AL119</f>
        <v>1221</v>
      </c>
      <c r="AM118" s="1026"/>
      <c r="AN118" s="1028"/>
      <c r="AO118" s="1025">
        <f>AO119+AO126+AO125</f>
        <v>407</v>
      </c>
      <c r="AP118" s="1026"/>
      <c r="AQ118" s="1028"/>
      <c r="AR118" s="1025">
        <f>AR119+AR126+AR125</f>
        <v>814</v>
      </c>
      <c r="AS118" s="1026"/>
      <c r="AT118" s="1028"/>
      <c r="AU118" s="1032">
        <f>AU119+AU126+AU125</f>
        <v>158</v>
      </c>
      <c r="AV118" s="1033"/>
      <c r="AW118" s="1033"/>
      <c r="AX118" s="1034">
        <f>AX119+AX126+AX125</f>
        <v>656</v>
      </c>
      <c r="AY118" s="1033"/>
      <c r="AZ118" s="1033"/>
      <c r="BA118" s="1034">
        <f>BA119+BA126+BA125</f>
        <v>0</v>
      </c>
      <c r="BB118" s="1033"/>
      <c r="BC118" s="1033"/>
      <c r="BD118" s="1032">
        <f>BD119+BD126+BD125</f>
        <v>0</v>
      </c>
      <c r="BE118" s="1033"/>
      <c r="BF118" s="1033"/>
      <c r="BG118" s="1034">
        <f>BG119+BG126+BG125</f>
        <v>0</v>
      </c>
      <c r="BH118" s="1033"/>
      <c r="BI118" s="1035"/>
      <c r="BJ118" s="1025">
        <f>BJ119</f>
        <v>136</v>
      </c>
      <c r="BK118" s="1026"/>
      <c r="BL118" s="1026"/>
      <c r="BM118" s="1027">
        <f>BM119</f>
        <v>168</v>
      </c>
      <c r="BN118" s="1026"/>
      <c r="BO118" s="1028"/>
      <c r="BP118" s="1025">
        <f>BP119</f>
        <v>104</v>
      </c>
      <c r="BQ118" s="1026"/>
      <c r="BR118" s="1026"/>
      <c r="BS118" s="1027">
        <f>BS119</f>
        <v>176</v>
      </c>
      <c r="BT118" s="1026"/>
      <c r="BU118" s="1028"/>
      <c r="BV118" s="1025">
        <f>BV119</f>
        <v>104</v>
      </c>
      <c r="BW118" s="1026"/>
      <c r="BX118" s="1026"/>
      <c r="BY118" s="1027">
        <f>BY119</f>
        <v>126</v>
      </c>
      <c r="BZ118" s="1026"/>
      <c r="CA118" s="1028"/>
      <c r="CB118" s="152"/>
      <c r="CC118" s="152"/>
      <c r="CD118" s="138"/>
      <c r="CE118" s="138"/>
      <c r="CF118" s="138"/>
      <c r="CG118" s="197"/>
    </row>
    <row r="119" spans="3:85" ht="43.5" customHeight="1" thickTop="1">
      <c r="C119" s="195"/>
      <c r="D119" s="411" t="s">
        <v>172</v>
      </c>
      <c r="E119" s="1502" t="s">
        <v>173</v>
      </c>
      <c r="F119" s="1503"/>
      <c r="G119" s="1503"/>
      <c r="H119" s="1503"/>
      <c r="I119" s="1503"/>
      <c r="J119" s="1503"/>
      <c r="K119" s="1503"/>
      <c r="L119" s="1503"/>
      <c r="M119" s="1503"/>
      <c r="N119" s="1503"/>
      <c r="O119" s="1503"/>
      <c r="P119" s="1503"/>
      <c r="Q119" s="1503"/>
      <c r="R119" s="1503"/>
      <c r="S119" s="1503"/>
      <c r="T119" s="1503"/>
      <c r="U119" s="1503"/>
      <c r="V119" s="1503"/>
      <c r="W119" s="1503"/>
      <c r="X119" s="1503"/>
      <c r="Y119" s="1503"/>
      <c r="Z119" s="1503"/>
      <c r="AA119" s="1503"/>
      <c r="AB119" s="1503"/>
      <c r="AC119" s="1504"/>
      <c r="AD119" s="412" t="s">
        <v>96</v>
      </c>
      <c r="AE119" s="413" t="s">
        <v>96</v>
      </c>
      <c r="AF119" s="414" t="s">
        <v>96</v>
      </c>
      <c r="AG119" s="415" t="s">
        <v>102</v>
      </c>
      <c r="AH119" s="416" t="s">
        <v>102</v>
      </c>
      <c r="AI119" s="413" t="s">
        <v>102</v>
      </c>
      <c r="AJ119" s="417" t="s">
        <v>102</v>
      </c>
      <c r="AK119" s="418" t="s">
        <v>46</v>
      </c>
      <c r="AL119" s="1012">
        <f>SUM(AL120:AN124)</f>
        <v>1221</v>
      </c>
      <c r="AM119" s="1010"/>
      <c r="AN119" s="1011"/>
      <c r="AO119" s="1012">
        <f>SUM(AO120:AQ124)</f>
        <v>407</v>
      </c>
      <c r="AP119" s="1010"/>
      <c r="AQ119" s="1011"/>
      <c r="AR119" s="1022">
        <f>SUM(AR120:AT124)</f>
        <v>814</v>
      </c>
      <c r="AS119" s="1023"/>
      <c r="AT119" s="1024"/>
      <c r="AU119" s="1019">
        <f>SUM(AU120:AW124)</f>
        <v>158</v>
      </c>
      <c r="AV119" s="1020"/>
      <c r="AW119" s="1020"/>
      <c r="AX119" s="1020">
        <f>SUM(AX120:AZ124)</f>
        <v>656</v>
      </c>
      <c r="AY119" s="1020"/>
      <c r="AZ119" s="1020"/>
      <c r="BA119" s="1017"/>
      <c r="BB119" s="1017"/>
      <c r="BC119" s="1018"/>
      <c r="BD119" s="1019"/>
      <c r="BE119" s="1020"/>
      <c r="BF119" s="1020"/>
      <c r="BG119" s="1020"/>
      <c r="BH119" s="1020"/>
      <c r="BI119" s="1021"/>
      <c r="BJ119" s="1012">
        <f>SUM(BJ120:BL124)</f>
        <v>136</v>
      </c>
      <c r="BK119" s="1010"/>
      <c r="BL119" s="1013"/>
      <c r="BM119" s="1010">
        <f>SUM(BM120:BO124)</f>
        <v>168</v>
      </c>
      <c r="BN119" s="1010"/>
      <c r="BO119" s="1011"/>
      <c r="BP119" s="1012">
        <f>SUM(BP120:BR124)</f>
        <v>104</v>
      </c>
      <c r="BQ119" s="1010"/>
      <c r="BR119" s="1013"/>
      <c r="BS119" s="1010">
        <f>SUM(BS120:BU124)</f>
        <v>176</v>
      </c>
      <c r="BT119" s="1010"/>
      <c r="BU119" s="1011"/>
      <c r="BV119" s="1012">
        <f>SUM(BV120:BX124)</f>
        <v>104</v>
      </c>
      <c r="BW119" s="1010"/>
      <c r="BX119" s="1013"/>
      <c r="BY119" s="1010">
        <f>SUM(BY120:CA124)</f>
        <v>126</v>
      </c>
      <c r="BZ119" s="1010"/>
      <c r="CA119" s="1011"/>
      <c r="CB119" s="152"/>
      <c r="CC119" s="246"/>
      <c r="CD119" s="138"/>
      <c r="CE119" s="138"/>
      <c r="CF119" s="138"/>
      <c r="CG119" s="197"/>
    </row>
    <row r="120" spans="3:85" ht="25.5" customHeight="1">
      <c r="C120" s="195"/>
      <c r="D120" s="419"/>
      <c r="E120" s="1014" t="s">
        <v>335</v>
      </c>
      <c r="F120" s="1015"/>
      <c r="G120" s="1015"/>
      <c r="H120" s="1015"/>
      <c r="I120" s="1015"/>
      <c r="J120" s="1015"/>
      <c r="K120" s="1015"/>
      <c r="L120" s="1015"/>
      <c r="M120" s="1015"/>
      <c r="N120" s="1015"/>
      <c r="O120" s="1015"/>
      <c r="P120" s="1015"/>
      <c r="Q120" s="1015"/>
      <c r="R120" s="1015"/>
      <c r="S120" s="1015"/>
      <c r="T120" s="1015"/>
      <c r="U120" s="1015"/>
      <c r="V120" s="1015"/>
      <c r="W120" s="1015"/>
      <c r="X120" s="1015"/>
      <c r="Y120" s="1015"/>
      <c r="Z120" s="1015"/>
      <c r="AA120" s="1015"/>
      <c r="AB120" s="1015"/>
      <c r="AC120" s="1016"/>
      <c r="AD120" s="227"/>
      <c r="AE120" s="228"/>
      <c r="AF120" s="546"/>
      <c r="AG120" s="547"/>
      <c r="AH120" s="253"/>
      <c r="AI120" s="228"/>
      <c r="AJ120" s="420"/>
      <c r="AK120" s="421"/>
      <c r="AL120" s="882">
        <f t="shared" ref="AL120:AL124" si="10">AR120+AO120</f>
        <v>114</v>
      </c>
      <c r="AM120" s="883"/>
      <c r="AN120" s="884"/>
      <c r="AO120" s="882">
        <v>38</v>
      </c>
      <c r="AP120" s="883"/>
      <c r="AQ120" s="884"/>
      <c r="AR120" s="959">
        <f t="shared" ref="AR120:AR124" si="11">SUM(BD120:CA120)</f>
        <v>76</v>
      </c>
      <c r="AS120" s="960"/>
      <c r="AT120" s="961"/>
      <c r="AU120" s="997">
        <f>AR120-AX120</f>
        <v>50</v>
      </c>
      <c r="AV120" s="998"/>
      <c r="AW120" s="998"/>
      <c r="AX120" s="998">
        <v>26</v>
      </c>
      <c r="AY120" s="998"/>
      <c r="AZ120" s="998"/>
      <c r="BA120" s="1001"/>
      <c r="BB120" s="1001"/>
      <c r="BC120" s="1002"/>
      <c r="BD120" s="997"/>
      <c r="BE120" s="998"/>
      <c r="BF120" s="998"/>
      <c r="BG120" s="998"/>
      <c r="BH120" s="998"/>
      <c r="BI120" s="1009"/>
      <c r="BJ120" s="883">
        <v>34</v>
      </c>
      <c r="BK120" s="883"/>
      <c r="BL120" s="883"/>
      <c r="BM120" s="891">
        <v>42</v>
      </c>
      <c r="BN120" s="883"/>
      <c r="BO120" s="884"/>
      <c r="BP120" s="883"/>
      <c r="BQ120" s="883"/>
      <c r="BR120" s="883"/>
      <c r="BS120" s="891"/>
      <c r="BT120" s="883"/>
      <c r="BU120" s="884"/>
      <c r="BV120" s="883"/>
      <c r="BW120" s="883"/>
      <c r="BX120" s="883"/>
      <c r="BY120" s="891"/>
      <c r="BZ120" s="883"/>
      <c r="CA120" s="884"/>
      <c r="CB120" s="152"/>
      <c r="CC120" s="246"/>
      <c r="CD120" s="138"/>
      <c r="CE120" s="138"/>
      <c r="CF120" s="138"/>
      <c r="CG120" s="197"/>
    </row>
    <row r="121" spans="3:85" ht="18" customHeight="1">
      <c r="C121" s="195"/>
      <c r="D121" s="419"/>
      <c r="E121" s="1006" t="s">
        <v>291</v>
      </c>
      <c r="F121" s="1007"/>
      <c r="G121" s="1007"/>
      <c r="H121" s="1007"/>
      <c r="I121" s="1007"/>
      <c r="J121" s="1007"/>
      <c r="K121" s="1007"/>
      <c r="L121" s="1007"/>
      <c r="M121" s="1007"/>
      <c r="N121" s="1007"/>
      <c r="O121" s="1007"/>
      <c r="P121" s="1007"/>
      <c r="Q121" s="1007"/>
      <c r="R121" s="1007"/>
      <c r="S121" s="1007"/>
      <c r="T121" s="1007"/>
      <c r="U121" s="1007"/>
      <c r="V121" s="1007"/>
      <c r="W121" s="1007"/>
      <c r="X121" s="1007"/>
      <c r="Y121" s="1007"/>
      <c r="Z121" s="1007"/>
      <c r="AA121" s="1007"/>
      <c r="AB121" s="1007"/>
      <c r="AC121" s="1008"/>
      <c r="AD121" s="227"/>
      <c r="AE121" s="228"/>
      <c r="AF121" s="546"/>
      <c r="AG121" s="422"/>
      <c r="AH121" s="253"/>
      <c r="AI121" s="228"/>
      <c r="AJ121" s="420"/>
      <c r="AK121" s="241"/>
      <c r="AL121" s="882">
        <f t="shared" si="10"/>
        <v>66</v>
      </c>
      <c r="AM121" s="883"/>
      <c r="AN121" s="884"/>
      <c r="AO121" s="882">
        <v>22</v>
      </c>
      <c r="AP121" s="883"/>
      <c r="AQ121" s="884"/>
      <c r="AR121" s="959">
        <f t="shared" si="11"/>
        <v>44</v>
      </c>
      <c r="AS121" s="960"/>
      <c r="AT121" s="961"/>
      <c r="AU121" s="997">
        <f>AR121-AX121</f>
        <v>34</v>
      </c>
      <c r="AV121" s="998"/>
      <c r="AW121" s="998"/>
      <c r="AX121" s="1004">
        <v>10</v>
      </c>
      <c r="AY121" s="1004"/>
      <c r="AZ121" s="1004"/>
      <c r="BA121" s="1001"/>
      <c r="BB121" s="1001"/>
      <c r="BC121" s="1002"/>
      <c r="BD121" s="1003"/>
      <c r="BE121" s="1004"/>
      <c r="BF121" s="1004"/>
      <c r="BG121" s="1004"/>
      <c r="BH121" s="1004"/>
      <c r="BI121" s="1005"/>
      <c r="BJ121" s="746"/>
      <c r="BK121" s="746"/>
      <c r="BL121" s="746"/>
      <c r="BM121" s="757"/>
      <c r="BN121" s="746"/>
      <c r="BO121" s="761"/>
      <c r="BP121" s="746"/>
      <c r="BQ121" s="746"/>
      <c r="BR121" s="746"/>
      <c r="BS121" s="757"/>
      <c r="BT121" s="746"/>
      <c r="BU121" s="761"/>
      <c r="BV121" s="746">
        <v>26</v>
      </c>
      <c r="BW121" s="746"/>
      <c r="BX121" s="746"/>
      <c r="BY121" s="757">
        <v>18</v>
      </c>
      <c r="BZ121" s="746"/>
      <c r="CA121" s="761"/>
      <c r="CB121" s="152"/>
      <c r="CC121" s="246"/>
      <c r="CD121" s="138"/>
      <c r="CE121" s="138"/>
      <c r="CF121" s="138"/>
      <c r="CG121" s="197"/>
    </row>
    <row r="122" spans="3:85" ht="18" customHeight="1">
      <c r="C122" s="195"/>
      <c r="D122" s="419"/>
      <c r="E122" s="1006" t="s">
        <v>290</v>
      </c>
      <c r="F122" s="1007"/>
      <c r="G122" s="1007"/>
      <c r="H122" s="1007"/>
      <c r="I122" s="1007"/>
      <c r="J122" s="1007"/>
      <c r="K122" s="1007"/>
      <c r="L122" s="1007"/>
      <c r="M122" s="1007"/>
      <c r="N122" s="1007"/>
      <c r="O122" s="1007"/>
      <c r="P122" s="1007"/>
      <c r="Q122" s="1007"/>
      <c r="R122" s="1007"/>
      <c r="S122" s="1007"/>
      <c r="T122" s="1007"/>
      <c r="U122" s="1007"/>
      <c r="V122" s="1007"/>
      <c r="W122" s="1007"/>
      <c r="X122" s="1007"/>
      <c r="Y122" s="1007"/>
      <c r="Z122" s="1007"/>
      <c r="AA122" s="1007"/>
      <c r="AB122" s="1007"/>
      <c r="AC122" s="1008"/>
      <c r="AD122" s="227"/>
      <c r="AE122" s="228"/>
      <c r="AF122" s="546"/>
      <c r="AG122" s="547"/>
      <c r="AH122" s="253"/>
      <c r="AI122" s="228"/>
      <c r="AJ122" s="420"/>
      <c r="AK122" s="241"/>
      <c r="AL122" s="882">
        <f t="shared" si="10"/>
        <v>54</v>
      </c>
      <c r="AM122" s="883"/>
      <c r="AN122" s="884"/>
      <c r="AO122" s="882">
        <v>18</v>
      </c>
      <c r="AP122" s="883"/>
      <c r="AQ122" s="884"/>
      <c r="AR122" s="959">
        <f t="shared" si="11"/>
        <v>36</v>
      </c>
      <c r="AS122" s="960"/>
      <c r="AT122" s="961"/>
      <c r="AU122" s="997">
        <f>AR122-AX122</f>
        <v>28</v>
      </c>
      <c r="AV122" s="998"/>
      <c r="AW122" s="998"/>
      <c r="AX122" s="1004">
        <v>8</v>
      </c>
      <c r="AY122" s="1004"/>
      <c r="AZ122" s="1004"/>
      <c r="BA122" s="1001"/>
      <c r="BB122" s="1001"/>
      <c r="BC122" s="1002"/>
      <c r="BD122" s="1003"/>
      <c r="BE122" s="1004"/>
      <c r="BF122" s="1004"/>
      <c r="BG122" s="1004"/>
      <c r="BH122" s="1004"/>
      <c r="BI122" s="1005"/>
      <c r="BJ122" s="746"/>
      <c r="BK122" s="746"/>
      <c r="BL122" s="746"/>
      <c r="BM122" s="757"/>
      <c r="BN122" s="746"/>
      <c r="BO122" s="761"/>
      <c r="BP122" s="746"/>
      <c r="BQ122" s="746"/>
      <c r="BR122" s="746"/>
      <c r="BS122" s="757"/>
      <c r="BT122" s="746"/>
      <c r="BU122" s="761"/>
      <c r="BV122" s="746"/>
      <c r="BW122" s="746"/>
      <c r="BX122" s="746"/>
      <c r="BY122" s="757">
        <v>36</v>
      </c>
      <c r="BZ122" s="746"/>
      <c r="CA122" s="761"/>
      <c r="CB122" s="152"/>
      <c r="CC122" s="246"/>
      <c r="CD122" s="138"/>
      <c r="CE122" s="138"/>
      <c r="CF122" s="138"/>
      <c r="CG122" s="197"/>
    </row>
    <row r="123" spans="3:85" ht="18.75" customHeight="1">
      <c r="C123" s="195"/>
      <c r="D123" s="419"/>
      <c r="E123" s="1500" t="s">
        <v>174</v>
      </c>
      <c r="F123" s="1501"/>
      <c r="G123" s="1501"/>
      <c r="H123" s="1501"/>
      <c r="I123" s="1501"/>
      <c r="J123" s="1501"/>
      <c r="K123" s="1501"/>
      <c r="L123" s="1501"/>
      <c r="M123" s="1501"/>
      <c r="N123" s="1501"/>
      <c r="O123" s="1501"/>
      <c r="P123" s="1501"/>
      <c r="Q123" s="1501"/>
      <c r="R123" s="1501"/>
      <c r="S123" s="1501"/>
      <c r="T123" s="1501"/>
      <c r="U123" s="1501"/>
      <c r="V123" s="1501"/>
      <c r="W123" s="1501"/>
      <c r="X123" s="1501"/>
      <c r="Y123" s="1501"/>
      <c r="Z123" s="1501"/>
      <c r="AA123" s="1501"/>
      <c r="AB123" s="1501"/>
      <c r="AC123" s="423"/>
      <c r="AD123" s="239"/>
      <c r="AE123" s="424"/>
      <c r="AF123" s="546"/>
      <c r="AG123" s="547"/>
      <c r="AH123" s="253"/>
      <c r="AI123" s="228"/>
      <c r="AJ123" s="420"/>
      <c r="AK123" s="241"/>
      <c r="AL123" s="882">
        <f t="shared" si="10"/>
        <v>105</v>
      </c>
      <c r="AM123" s="883"/>
      <c r="AN123" s="884"/>
      <c r="AO123" s="882">
        <v>35</v>
      </c>
      <c r="AP123" s="883"/>
      <c r="AQ123" s="884"/>
      <c r="AR123" s="959">
        <f t="shared" si="11"/>
        <v>70</v>
      </c>
      <c r="AS123" s="960"/>
      <c r="AT123" s="961"/>
      <c r="AU123" s="997">
        <f>AR123-AX123</f>
        <v>46</v>
      </c>
      <c r="AV123" s="998"/>
      <c r="AW123" s="998"/>
      <c r="AX123" s="1004">
        <v>24</v>
      </c>
      <c r="AY123" s="1004"/>
      <c r="AZ123" s="1004"/>
      <c r="BA123" s="1001"/>
      <c r="BB123" s="1001"/>
      <c r="BC123" s="1002"/>
      <c r="BD123" s="1003"/>
      <c r="BE123" s="1004"/>
      <c r="BF123" s="1004"/>
      <c r="BG123" s="1004"/>
      <c r="BH123" s="1004"/>
      <c r="BI123" s="1005"/>
      <c r="BJ123" s="746"/>
      <c r="BK123" s="746"/>
      <c r="BL123" s="746"/>
      <c r="BM123" s="757"/>
      <c r="BN123" s="746"/>
      <c r="BO123" s="761"/>
      <c r="BP123" s="746">
        <v>26</v>
      </c>
      <c r="BQ123" s="746"/>
      <c r="BR123" s="746"/>
      <c r="BS123" s="757">
        <v>44</v>
      </c>
      <c r="BT123" s="746"/>
      <c r="BU123" s="761"/>
      <c r="BV123" s="746"/>
      <c r="BW123" s="746"/>
      <c r="BX123" s="746"/>
      <c r="BY123" s="757"/>
      <c r="BZ123" s="746"/>
      <c r="CA123" s="761"/>
      <c r="CB123" s="152"/>
      <c r="CC123" s="246"/>
      <c r="CD123" s="138"/>
      <c r="CE123" s="138"/>
      <c r="CF123" s="138"/>
      <c r="CG123" s="197"/>
    </row>
    <row r="124" spans="3:85" ht="25.5" customHeight="1" thickBot="1">
      <c r="C124" s="195"/>
      <c r="D124" s="419"/>
      <c r="E124" s="1497" t="s">
        <v>274</v>
      </c>
      <c r="F124" s="1498"/>
      <c r="G124" s="1498"/>
      <c r="H124" s="1498"/>
      <c r="I124" s="1498"/>
      <c r="J124" s="1498"/>
      <c r="K124" s="1498"/>
      <c r="L124" s="1498"/>
      <c r="M124" s="1498"/>
      <c r="N124" s="1498"/>
      <c r="O124" s="1498"/>
      <c r="P124" s="1498"/>
      <c r="Q124" s="1498"/>
      <c r="R124" s="1498"/>
      <c r="S124" s="1498"/>
      <c r="T124" s="1498"/>
      <c r="U124" s="1498"/>
      <c r="V124" s="1498"/>
      <c r="W124" s="1498"/>
      <c r="X124" s="1498"/>
      <c r="Y124" s="1498"/>
      <c r="Z124" s="1498"/>
      <c r="AA124" s="1498"/>
      <c r="AB124" s="1498"/>
      <c r="AC124" s="1499"/>
      <c r="AD124" s="425"/>
      <c r="AE124" s="426"/>
      <c r="AF124" s="548"/>
      <c r="AG124" s="549"/>
      <c r="AH124" s="427"/>
      <c r="AI124" s="426"/>
      <c r="AJ124" s="428"/>
      <c r="AK124" s="421"/>
      <c r="AL124" s="882">
        <f t="shared" si="10"/>
        <v>882</v>
      </c>
      <c r="AM124" s="883"/>
      <c r="AN124" s="884"/>
      <c r="AO124" s="882">
        <v>294</v>
      </c>
      <c r="AP124" s="883"/>
      <c r="AQ124" s="884"/>
      <c r="AR124" s="959">
        <f t="shared" si="11"/>
        <v>588</v>
      </c>
      <c r="AS124" s="960"/>
      <c r="AT124" s="961"/>
      <c r="AU124" s="997">
        <f>AR124-AX124</f>
        <v>0</v>
      </c>
      <c r="AV124" s="998"/>
      <c r="AW124" s="998"/>
      <c r="AX124" s="995">
        <v>588</v>
      </c>
      <c r="AY124" s="995"/>
      <c r="AZ124" s="995"/>
      <c r="BA124" s="999"/>
      <c r="BB124" s="999"/>
      <c r="BC124" s="1000"/>
      <c r="BD124" s="994"/>
      <c r="BE124" s="995"/>
      <c r="BF124" s="995"/>
      <c r="BG124" s="995"/>
      <c r="BH124" s="995"/>
      <c r="BI124" s="996"/>
      <c r="BJ124" s="984">
        <v>102</v>
      </c>
      <c r="BK124" s="985"/>
      <c r="BL124" s="986"/>
      <c r="BM124" s="987">
        <v>126</v>
      </c>
      <c r="BN124" s="985"/>
      <c r="BO124" s="988"/>
      <c r="BP124" s="984">
        <v>78</v>
      </c>
      <c r="BQ124" s="985"/>
      <c r="BR124" s="986"/>
      <c r="BS124" s="987">
        <v>132</v>
      </c>
      <c r="BT124" s="985"/>
      <c r="BU124" s="988"/>
      <c r="BV124" s="984">
        <v>78</v>
      </c>
      <c r="BW124" s="985"/>
      <c r="BX124" s="986"/>
      <c r="BY124" s="987">
        <v>72</v>
      </c>
      <c r="BZ124" s="985"/>
      <c r="CA124" s="988"/>
      <c r="CB124" s="152"/>
      <c r="CC124" s="246"/>
      <c r="CD124" s="138"/>
      <c r="CE124" s="138"/>
      <c r="CF124" s="138"/>
      <c r="CG124" s="197"/>
    </row>
    <row r="125" spans="3:85" ht="18.75" customHeight="1" thickBot="1">
      <c r="C125" s="195"/>
      <c r="D125" s="429" t="s">
        <v>197</v>
      </c>
      <c r="E125" s="1494" t="s">
        <v>198</v>
      </c>
      <c r="F125" s="1495"/>
      <c r="G125" s="1495"/>
      <c r="H125" s="1495"/>
      <c r="I125" s="1495"/>
      <c r="J125" s="1495"/>
      <c r="K125" s="1495"/>
      <c r="L125" s="1495"/>
      <c r="M125" s="1495"/>
      <c r="N125" s="1495"/>
      <c r="O125" s="1495"/>
      <c r="P125" s="1495"/>
      <c r="Q125" s="1495"/>
      <c r="R125" s="1495"/>
      <c r="S125" s="1495"/>
      <c r="T125" s="1495"/>
      <c r="U125" s="1495"/>
      <c r="V125" s="1495"/>
      <c r="W125" s="1495"/>
      <c r="X125" s="1495"/>
      <c r="Y125" s="1495"/>
      <c r="Z125" s="1495"/>
      <c r="AA125" s="1495"/>
      <c r="AB125" s="1495"/>
      <c r="AC125" s="1496"/>
      <c r="AD125" s="982" t="s">
        <v>111</v>
      </c>
      <c r="AE125" s="981"/>
      <c r="AF125" s="981"/>
      <c r="AG125" s="981"/>
      <c r="AH125" s="981"/>
      <c r="AI125" s="981"/>
      <c r="AJ125" s="981"/>
      <c r="AK125" s="981"/>
      <c r="AL125" s="989">
        <v>72</v>
      </c>
      <c r="AM125" s="990"/>
      <c r="AN125" s="991"/>
      <c r="AO125" s="989"/>
      <c r="AP125" s="990"/>
      <c r="AQ125" s="991"/>
      <c r="AR125" s="989"/>
      <c r="AS125" s="990"/>
      <c r="AT125" s="991"/>
      <c r="AU125" s="992"/>
      <c r="AV125" s="981"/>
      <c r="AW125" s="993"/>
      <c r="AX125" s="982"/>
      <c r="AY125" s="981"/>
      <c r="AZ125" s="993"/>
      <c r="BA125" s="981"/>
      <c r="BB125" s="981"/>
      <c r="BC125" s="983"/>
      <c r="BD125" s="981"/>
      <c r="BE125" s="981"/>
      <c r="BF125" s="981"/>
      <c r="BG125" s="982"/>
      <c r="BH125" s="981"/>
      <c r="BI125" s="983"/>
      <c r="BJ125" s="981"/>
      <c r="BK125" s="981"/>
      <c r="BL125" s="981"/>
      <c r="BM125" s="982"/>
      <c r="BN125" s="981"/>
      <c r="BO125" s="983"/>
      <c r="BP125" s="981"/>
      <c r="BQ125" s="981"/>
      <c r="BR125" s="981"/>
      <c r="BS125" s="982">
        <v>72</v>
      </c>
      <c r="BT125" s="981"/>
      <c r="BU125" s="983"/>
      <c r="BV125" s="974"/>
      <c r="BW125" s="974"/>
      <c r="BX125" s="974"/>
      <c r="BY125" s="975"/>
      <c r="BZ125" s="974"/>
      <c r="CA125" s="976"/>
      <c r="CB125" s="152"/>
      <c r="CC125" s="152"/>
      <c r="CD125" s="138"/>
      <c r="CE125" s="138"/>
      <c r="CF125" s="138"/>
      <c r="CG125" s="197"/>
    </row>
    <row r="126" spans="3:85" ht="18.75" customHeight="1" thickBot="1">
      <c r="C126" s="195"/>
      <c r="D126" s="430" t="s">
        <v>176</v>
      </c>
      <c r="E126" s="1491" t="s">
        <v>177</v>
      </c>
      <c r="F126" s="1492"/>
      <c r="G126" s="1492"/>
      <c r="H126" s="1492"/>
      <c r="I126" s="1492"/>
      <c r="J126" s="1492"/>
      <c r="K126" s="1492"/>
      <c r="L126" s="1492"/>
      <c r="M126" s="1492"/>
      <c r="N126" s="1492"/>
      <c r="O126" s="1492"/>
      <c r="P126" s="1492"/>
      <c r="Q126" s="1492"/>
      <c r="R126" s="1492"/>
      <c r="S126" s="1492"/>
      <c r="T126" s="1492"/>
      <c r="U126" s="1492"/>
      <c r="V126" s="1492"/>
      <c r="W126" s="1492"/>
      <c r="X126" s="1492"/>
      <c r="Y126" s="1492"/>
      <c r="Z126" s="1492"/>
      <c r="AA126" s="1492"/>
      <c r="AB126" s="1492"/>
      <c r="AC126" s="1493"/>
      <c r="AD126" s="972" t="s">
        <v>111</v>
      </c>
      <c r="AE126" s="971"/>
      <c r="AF126" s="971"/>
      <c r="AG126" s="971"/>
      <c r="AH126" s="971"/>
      <c r="AI126" s="971"/>
      <c r="AJ126" s="971"/>
      <c r="AK126" s="971"/>
      <c r="AL126" s="977">
        <v>144</v>
      </c>
      <c r="AM126" s="978"/>
      <c r="AN126" s="979"/>
      <c r="AO126" s="977"/>
      <c r="AP126" s="978"/>
      <c r="AQ126" s="979"/>
      <c r="AR126" s="977"/>
      <c r="AS126" s="978"/>
      <c r="AT126" s="979"/>
      <c r="AU126" s="970"/>
      <c r="AV126" s="971"/>
      <c r="AW126" s="980"/>
      <c r="AX126" s="972"/>
      <c r="AY126" s="971"/>
      <c r="AZ126" s="980"/>
      <c r="BA126" s="971"/>
      <c r="BB126" s="971"/>
      <c r="BC126" s="971"/>
      <c r="BD126" s="970"/>
      <c r="BE126" s="971"/>
      <c r="BF126" s="971"/>
      <c r="BG126" s="972"/>
      <c r="BH126" s="971"/>
      <c r="BI126" s="973"/>
      <c r="BJ126" s="971"/>
      <c r="BK126" s="971"/>
      <c r="BL126" s="971"/>
      <c r="BM126" s="972"/>
      <c r="BN126" s="971"/>
      <c r="BO126" s="973"/>
      <c r="BP126" s="971"/>
      <c r="BQ126" s="971"/>
      <c r="BR126" s="971"/>
      <c r="BS126" s="972"/>
      <c r="BT126" s="971"/>
      <c r="BU126" s="973"/>
      <c r="BV126" s="967"/>
      <c r="BW126" s="967"/>
      <c r="BX126" s="967"/>
      <c r="BY126" s="968">
        <v>144</v>
      </c>
      <c r="BZ126" s="967"/>
      <c r="CA126" s="969"/>
      <c r="CB126" s="152"/>
      <c r="CC126" s="254"/>
      <c r="CD126" s="138"/>
      <c r="CE126" s="138"/>
      <c r="CF126" s="138"/>
      <c r="CG126" s="197"/>
    </row>
    <row r="127" spans="3:85" ht="57" customHeight="1" thickTop="1">
      <c r="C127" s="195"/>
      <c r="D127" s="255" t="s">
        <v>178</v>
      </c>
      <c r="E127" s="915" t="s">
        <v>341</v>
      </c>
      <c r="F127" s="916"/>
      <c r="G127" s="916"/>
      <c r="H127" s="916"/>
      <c r="I127" s="916"/>
      <c r="J127" s="916"/>
      <c r="K127" s="916"/>
      <c r="L127" s="916"/>
      <c r="M127" s="916"/>
      <c r="N127" s="916"/>
      <c r="O127" s="916"/>
      <c r="P127" s="916"/>
      <c r="Q127" s="916"/>
      <c r="R127" s="916"/>
      <c r="S127" s="916"/>
      <c r="T127" s="916"/>
      <c r="U127" s="916"/>
      <c r="V127" s="916"/>
      <c r="W127" s="916"/>
      <c r="X127" s="916"/>
      <c r="Y127" s="916"/>
      <c r="Z127" s="916"/>
      <c r="AA127" s="916"/>
      <c r="AB127" s="916"/>
      <c r="AC127" s="917"/>
      <c r="AD127" s="256" t="s">
        <v>96</v>
      </c>
      <c r="AE127" s="257" t="s">
        <v>96</v>
      </c>
      <c r="AF127" s="553" t="s">
        <v>96</v>
      </c>
      <c r="AG127" s="552" t="s">
        <v>96</v>
      </c>
      <c r="AH127" s="258" t="s">
        <v>279</v>
      </c>
      <c r="AI127" s="257" t="s">
        <v>96</v>
      </c>
      <c r="AJ127" s="259" t="s">
        <v>96</v>
      </c>
      <c r="AK127" s="260" t="s">
        <v>96</v>
      </c>
      <c r="AL127" s="918">
        <f>AL128+AL141+AL142</f>
        <v>897</v>
      </c>
      <c r="AM127" s="916"/>
      <c r="AN127" s="919"/>
      <c r="AO127" s="918">
        <f>AO128+AO141+AO142</f>
        <v>299</v>
      </c>
      <c r="AP127" s="916"/>
      <c r="AQ127" s="919"/>
      <c r="AR127" s="918">
        <f>AR128+AR141+AR142</f>
        <v>598</v>
      </c>
      <c r="AS127" s="916"/>
      <c r="AT127" s="919"/>
      <c r="AU127" s="918">
        <f>AU128+AU141+AU142</f>
        <v>358</v>
      </c>
      <c r="AV127" s="916"/>
      <c r="AW127" s="917"/>
      <c r="AX127" s="962">
        <f>AX128+AX141+AX142</f>
        <v>240</v>
      </c>
      <c r="AY127" s="916"/>
      <c r="AZ127" s="917"/>
      <c r="BA127" s="966"/>
      <c r="BB127" s="916"/>
      <c r="BC127" s="919"/>
      <c r="BD127" s="966"/>
      <c r="BE127" s="916"/>
      <c r="BF127" s="916"/>
      <c r="BG127" s="962"/>
      <c r="BH127" s="916"/>
      <c r="BI127" s="919"/>
      <c r="BJ127" s="966">
        <f>BJ128+BJ141+BJ142</f>
        <v>170</v>
      </c>
      <c r="BK127" s="916"/>
      <c r="BL127" s="916"/>
      <c r="BM127" s="962">
        <f>BM128+BM141+BM142</f>
        <v>168</v>
      </c>
      <c r="BN127" s="916"/>
      <c r="BO127" s="919"/>
      <c r="BP127" s="966">
        <f>BP128+BP141+BP142</f>
        <v>260</v>
      </c>
      <c r="BQ127" s="916"/>
      <c r="BR127" s="916"/>
      <c r="BS127" s="962"/>
      <c r="BT127" s="916"/>
      <c r="BU127" s="919"/>
      <c r="BV127" s="966"/>
      <c r="BW127" s="916"/>
      <c r="BX127" s="916"/>
      <c r="BY127" s="962"/>
      <c r="BZ127" s="916"/>
      <c r="CA127" s="919"/>
      <c r="CB127" s="152"/>
      <c r="CC127" s="138"/>
      <c r="CD127" s="138"/>
      <c r="CE127" s="138"/>
      <c r="CF127" s="138"/>
      <c r="CG127" s="197"/>
    </row>
    <row r="128" spans="3:85" s="273" customFormat="1" ht="35.25" customHeight="1">
      <c r="C128" s="261"/>
      <c r="D128" s="262" t="s">
        <v>180</v>
      </c>
      <c r="E128" s="963" t="s">
        <v>343</v>
      </c>
      <c r="F128" s="964"/>
      <c r="G128" s="964"/>
      <c r="H128" s="964"/>
      <c r="I128" s="964"/>
      <c r="J128" s="964"/>
      <c r="K128" s="964"/>
      <c r="L128" s="964"/>
      <c r="M128" s="964"/>
      <c r="N128" s="964"/>
      <c r="O128" s="964"/>
      <c r="P128" s="964"/>
      <c r="Q128" s="964"/>
      <c r="R128" s="964"/>
      <c r="S128" s="964"/>
      <c r="T128" s="964"/>
      <c r="U128" s="964"/>
      <c r="V128" s="964"/>
      <c r="W128" s="964"/>
      <c r="X128" s="964"/>
      <c r="Y128" s="964"/>
      <c r="Z128" s="964"/>
      <c r="AA128" s="964"/>
      <c r="AB128" s="964"/>
      <c r="AC128" s="965"/>
      <c r="AD128" s="263" t="s">
        <v>96</v>
      </c>
      <c r="AE128" s="264" t="s">
        <v>96</v>
      </c>
      <c r="AF128" s="265" t="s">
        <v>102</v>
      </c>
      <c r="AG128" s="266" t="s">
        <v>102</v>
      </c>
      <c r="AH128" s="267" t="s">
        <v>102</v>
      </c>
      <c r="AI128" s="268"/>
      <c r="AJ128" s="269"/>
      <c r="AK128" s="270"/>
      <c r="AL128" s="942">
        <f>SUM(AL129:AN140)</f>
        <v>666</v>
      </c>
      <c r="AM128" s="943"/>
      <c r="AN128" s="944"/>
      <c r="AO128" s="942">
        <f>SUM(AO129:AQ140)</f>
        <v>222</v>
      </c>
      <c r="AP128" s="943"/>
      <c r="AQ128" s="944"/>
      <c r="AR128" s="945">
        <f>SUM(AR129:AT140)</f>
        <v>444</v>
      </c>
      <c r="AS128" s="946"/>
      <c r="AT128" s="947"/>
      <c r="AU128" s="942">
        <f>SUM(AU129:AW140)</f>
        <v>260</v>
      </c>
      <c r="AV128" s="943"/>
      <c r="AW128" s="948"/>
      <c r="AX128" s="955">
        <f>SUM(AX129:AZ140)</f>
        <v>184</v>
      </c>
      <c r="AY128" s="943"/>
      <c r="AZ128" s="948"/>
      <c r="BA128" s="943"/>
      <c r="BB128" s="943"/>
      <c r="BC128" s="944"/>
      <c r="BD128" s="943"/>
      <c r="BE128" s="943"/>
      <c r="BF128" s="943"/>
      <c r="BG128" s="955"/>
      <c r="BH128" s="943"/>
      <c r="BI128" s="944"/>
      <c r="BJ128" s="943">
        <f>SUM(BJ129:BL140)</f>
        <v>136</v>
      </c>
      <c r="BK128" s="943"/>
      <c r="BL128" s="943"/>
      <c r="BM128" s="955">
        <f>SUM(BM129:BO140)</f>
        <v>126</v>
      </c>
      <c r="BN128" s="943"/>
      <c r="BO128" s="944"/>
      <c r="BP128" s="955">
        <f>SUM(BP129:BR140)</f>
        <v>182</v>
      </c>
      <c r="BQ128" s="943"/>
      <c r="BR128" s="943"/>
      <c r="BS128" s="955"/>
      <c r="BT128" s="943"/>
      <c r="BU128" s="944"/>
      <c r="BV128" s="943"/>
      <c r="BW128" s="943"/>
      <c r="BX128" s="943"/>
      <c r="BY128" s="955"/>
      <c r="BZ128" s="943"/>
      <c r="CA128" s="944"/>
      <c r="CB128" s="271"/>
      <c r="CC128" s="141"/>
      <c r="CD128" s="141"/>
      <c r="CE128" s="141"/>
      <c r="CF128" s="141"/>
      <c r="CG128" s="272"/>
    </row>
    <row r="129" spans="3:85" ht="18" customHeight="1">
      <c r="C129" s="195"/>
      <c r="D129" s="262"/>
      <c r="E129" s="956" t="s">
        <v>182</v>
      </c>
      <c r="F129" s="957"/>
      <c r="G129" s="957"/>
      <c r="H129" s="957"/>
      <c r="I129" s="957"/>
      <c r="J129" s="957"/>
      <c r="K129" s="957"/>
      <c r="L129" s="957"/>
      <c r="M129" s="957"/>
      <c r="N129" s="957"/>
      <c r="O129" s="957"/>
      <c r="P129" s="957"/>
      <c r="Q129" s="957"/>
      <c r="R129" s="957"/>
      <c r="S129" s="957"/>
      <c r="T129" s="957"/>
      <c r="U129" s="957"/>
      <c r="V129" s="957"/>
      <c r="W129" s="957"/>
      <c r="X129" s="957"/>
      <c r="Y129" s="957"/>
      <c r="Z129" s="957"/>
      <c r="AA129" s="957"/>
      <c r="AB129" s="957"/>
      <c r="AC129" s="958"/>
      <c r="AD129" s="227"/>
      <c r="AE129" s="228"/>
      <c r="AF129" s="274"/>
      <c r="AG129" s="275"/>
      <c r="AH129" s="253"/>
      <c r="AI129" s="276"/>
      <c r="AJ129" s="277"/>
      <c r="AK129" s="240"/>
      <c r="AL129" s="882">
        <f t="shared" ref="AL129:AL142" si="12">AO129+AR129</f>
        <v>63</v>
      </c>
      <c r="AM129" s="883"/>
      <c r="AN129" s="884"/>
      <c r="AO129" s="882">
        <v>21</v>
      </c>
      <c r="AP129" s="883"/>
      <c r="AQ129" s="884"/>
      <c r="AR129" s="959">
        <f t="shared" ref="AR129:AR142" si="13">SUM(BD129:CA129)</f>
        <v>42</v>
      </c>
      <c r="AS129" s="960"/>
      <c r="AT129" s="961"/>
      <c r="AU129" s="882">
        <f>AR129-AX129</f>
        <v>26</v>
      </c>
      <c r="AV129" s="883"/>
      <c r="AW129" s="892"/>
      <c r="AX129" s="891">
        <v>16</v>
      </c>
      <c r="AY129" s="883"/>
      <c r="AZ129" s="892"/>
      <c r="BA129" s="883"/>
      <c r="BB129" s="883"/>
      <c r="BC129" s="884"/>
      <c r="BD129" s="883"/>
      <c r="BE129" s="883"/>
      <c r="BF129" s="883"/>
      <c r="BG129" s="891"/>
      <c r="BH129" s="883"/>
      <c r="BI129" s="884"/>
      <c r="BJ129" s="883"/>
      <c r="BK129" s="883"/>
      <c r="BL129" s="883"/>
      <c r="BM129" s="891"/>
      <c r="BN129" s="883"/>
      <c r="BO129" s="884"/>
      <c r="BP129" s="883">
        <v>42</v>
      </c>
      <c r="BQ129" s="883"/>
      <c r="BR129" s="883"/>
      <c r="BS129" s="891"/>
      <c r="BT129" s="883"/>
      <c r="BU129" s="884"/>
      <c r="BV129" s="883"/>
      <c r="BW129" s="883"/>
      <c r="BX129" s="883"/>
      <c r="BY129" s="891"/>
      <c r="BZ129" s="883"/>
      <c r="CA129" s="884"/>
      <c r="CB129" s="278"/>
      <c r="CC129" s="138"/>
      <c r="CD129" s="138"/>
      <c r="CE129" s="138"/>
      <c r="CF129" s="138"/>
      <c r="CG129" s="197"/>
    </row>
    <row r="130" spans="3:85" ht="18" customHeight="1">
      <c r="C130" s="195"/>
      <c r="D130" s="262"/>
      <c r="E130" s="956" t="s">
        <v>183</v>
      </c>
      <c r="F130" s="957"/>
      <c r="G130" s="957"/>
      <c r="H130" s="957"/>
      <c r="I130" s="957"/>
      <c r="J130" s="957"/>
      <c r="K130" s="957"/>
      <c r="L130" s="957"/>
      <c r="M130" s="957"/>
      <c r="N130" s="957"/>
      <c r="O130" s="957"/>
      <c r="P130" s="957"/>
      <c r="Q130" s="957"/>
      <c r="R130" s="957"/>
      <c r="S130" s="957"/>
      <c r="T130" s="957"/>
      <c r="U130" s="957"/>
      <c r="V130" s="957"/>
      <c r="W130" s="957"/>
      <c r="X130" s="957"/>
      <c r="Y130" s="957"/>
      <c r="Z130" s="957"/>
      <c r="AA130" s="957"/>
      <c r="AB130" s="957"/>
      <c r="AC130" s="958"/>
      <c r="AD130" s="227"/>
      <c r="AE130" s="228"/>
      <c r="AF130" s="274"/>
      <c r="AG130" s="275"/>
      <c r="AH130" s="253"/>
      <c r="AI130" s="276"/>
      <c r="AJ130" s="277"/>
      <c r="AK130" s="240"/>
      <c r="AL130" s="882">
        <f t="shared" si="12"/>
        <v>51</v>
      </c>
      <c r="AM130" s="883"/>
      <c r="AN130" s="884"/>
      <c r="AO130" s="882">
        <v>17</v>
      </c>
      <c r="AP130" s="883"/>
      <c r="AQ130" s="884"/>
      <c r="AR130" s="959">
        <f t="shared" si="13"/>
        <v>34</v>
      </c>
      <c r="AS130" s="960"/>
      <c r="AT130" s="961"/>
      <c r="AU130" s="882">
        <f t="shared" ref="AU130:AU133" si="14">AR130-AX130</f>
        <v>18</v>
      </c>
      <c r="AV130" s="883"/>
      <c r="AW130" s="892"/>
      <c r="AX130" s="891">
        <v>16</v>
      </c>
      <c r="AY130" s="883"/>
      <c r="AZ130" s="892"/>
      <c r="BA130" s="883"/>
      <c r="BB130" s="883"/>
      <c r="BC130" s="884"/>
      <c r="BD130" s="883"/>
      <c r="BE130" s="883"/>
      <c r="BF130" s="883"/>
      <c r="BG130" s="891"/>
      <c r="BH130" s="883"/>
      <c r="BI130" s="884"/>
      <c r="BJ130" s="883">
        <v>34</v>
      </c>
      <c r="BK130" s="883"/>
      <c r="BL130" s="883"/>
      <c r="BM130" s="891"/>
      <c r="BN130" s="883"/>
      <c r="BO130" s="884"/>
      <c r="BP130" s="883"/>
      <c r="BQ130" s="883"/>
      <c r="BR130" s="883"/>
      <c r="BS130" s="891"/>
      <c r="BT130" s="883"/>
      <c r="BU130" s="884"/>
      <c r="BV130" s="883"/>
      <c r="BW130" s="883"/>
      <c r="BX130" s="883"/>
      <c r="BY130" s="891"/>
      <c r="BZ130" s="883"/>
      <c r="CA130" s="884"/>
      <c r="CB130" s="278"/>
      <c r="CC130" s="138"/>
      <c r="CD130" s="138"/>
      <c r="CE130" s="138"/>
      <c r="CF130" s="138"/>
      <c r="CG130" s="197"/>
    </row>
    <row r="131" spans="3:85" ht="18" customHeight="1">
      <c r="C131" s="195"/>
      <c r="D131" s="262"/>
      <c r="E131" s="956" t="s">
        <v>184</v>
      </c>
      <c r="F131" s="957"/>
      <c r="G131" s="957"/>
      <c r="H131" s="957"/>
      <c r="I131" s="957"/>
      <c r="J131" s="957"/>
      <c r="K131" s="957"/>
      <c r="L131" s="957"/>
      <c r="M131" s="957"/>
      <c r="N131" s="957"/>
      <c r="O131" s="957"/>
      <c r="P131" s="957"/>
      <c r="Q131" s="957"/>
      <c r="R131" s="957"/>
      <c r="S131" s="957"/>
      <c r="T131" s="957"/>
      <c r="U131" s="957"/>
      <c r="V131" s="957"/>
      <c r="W131" s="957"/>
      <c r="X131" s="957"/>
      <c r="Y131" s="957"/>
      <c r="Z131" s="957"/>
      <c r="AA131" s="957"/>
      <c r="AB131" s="957"/>
      <c r="AC131" s="958"/>
      <c r="AD131" s="227"/>
      <c r="AE131" s="228"/>
      <c r="AF131" s="274"/>
      <c r="AG131" s="275"/>
      <c r="AH131" s="253"/>
      <c r="AI131" s="276"/>
      <c r="AJ131" s="277"/>
      <c r="AK131" s="240"/>
      <c r="AL131" s="882">
        <f t="shared" si="12"/>
        <v>54</v>
      </c>
      <c r="AM131" s="883"/>
      <c r="AN131" s="884"/>
      <c r="AO131" s="882">
        <v>18</v>
      </c>
      <c r="AP131" s="883"/>
      <c r="AQ131" s="884"/>
      <c r="AR131" s="959">
        <f t="shared" si="13"/>
        <v>36</v>
      </c>
      <c r="AS131" s="960"/>
      <c r="AT131" s="961"/>
      <c r="AU131" s="882">
        <f t="shared" si="14"/>
        <v>26</v>
      </c>
      <c r="AV131" s="883"/>
      <c r="AW131" s="892"/>
      <c r="AX131" s="891">
        <v>10</v>
      </c>
      <c r="AY131" s="883"/>
      <c r="AZ131" s="892"/>
      <c r="BA131" s="883"/>
      <c r="BB131" s="883"/>
      <c r="BC131" s="884"/>
      <c r="BD131" s="883"/>
      <c r="BE131" s="883"/>
      <c r="BF131" s="883"/>
      <c r="BG131" s="891"/>
      <c r="BH131" s="883"/>
      <c r="BI131" s="884"/>
      <c r="BJ131" s="883"/>
      <c r="BK131" s="883"/>
      <c r="BL131" s="883"/>
      <c r="BM131" s="891"/>
      <c r="BN131" s="883"/>
      <c r="BO131" s="884"/>
      <c r="BP131" s="883">
        <v>36</v>
      </c>
      <c r="BQ131" s="883"/>
      <c r="BR131" s="883"/>
      <c r="BS131" s="891"/>
      <c r="BT131" s="883"/>
      <c r="BU131" s="884"/>
      <c r="BV131" s="883"/>
      <c r="BW131" s="883"/>
      <c r="BX131" s="883"/>
      <c r="BY131" s="891"/>
      <c r="BZ131" s="883"/>
      <c r="CA131" s="884"/>
      <c r="CB131" s="278"/>
      <c r="CC131" s="138"/>
      <c r="CD131" s="138"/>
      <c r="CE131" s="138"/>
      <c r="CF131" s="138"/>
      <c r="CG131" s="197"/>
    </row>
    <row r="132" spans="3:85" ht="18" customHeight="1">
      <c r="C132" s="195"/>
      <c r="D132" s="262"/>
      <c r="E132" s="956" t="s">
        <v>185</v>
      </c>
      <c r="F132" s="957"/>
      <c r="G132" s="957"/>
      <c r="H132" s="957"/>
      <c r="I132" s="957"/>
      <c r="J132" s="957"/>
      <c r="K132" s="957"/>
      <c r="L132" s="957"/>
      <c r="M132" s="957"/>
      <c r="N132" s="957"/>
      <c r="O132" s="957"/>
      <c r="P132" s="957"/>
      <c r="Q132" s="957"/>
      <c r="R132" s="957"/>
      <c r="S132" s="957"/>
      <c r="T132" s="957"/>
      <c r="U132" s="957"/>
      <c r="V132" s="957"/>
      <c r="W132" s="957"/>
      <c r="X132" s="957"/>
      <c r="Y132" s="957"/>
      <c r="Z132" s="957"/>
      <c r="AA132" s="957"/>
      <c r="AB132" s="957"/>
      <c r="AC132" s="958"/>
      <c r="AD132" s="227"/>
      <c r="AE132" s="228"/>
      <c r="AF132" s="274"/>
      <c r="AG132" s="275"/>
      <c r="AH132" s="253"/>
      <c r="AI132" s="276"/>
      <c r="AJ132" s="277"/>
      <c r="AK132" s="240"/>
      <c r="AL132" s="882">
        <f t="shared" si="12"/>
        <v>90</v>
      </c>
      <c r="AM132" s="883"/>
      <c r="AN132" s="884"/>
      <c r="AO132" s="882">
        <v>30</v>
      </c>
      <c r="AP132" s="883"/>
      <c r="AQ132" s="884"/>
      <c r="AR132" s="959">
        <f t="shared" si="13"/>
        <v>60</v>
      </c>
      <c r="AS132" s="960"/>
      <c r="AT132" s="961"/>
      <c r="AU132" s="882">
        <f t="shared" si="14"/>
        <v>26</v>
      </c>
      <c r="AV132" s="883"/>
      <c r="AW132" s="892"/>
      <c r="AX132" s="891">
        <v>34</v>
      </c>
      <c r="AY132" s="883"/>
      <c r="AZ132" s="892"/>
      <c r="BA132" s="883"/>
      <c r="BB132" s="883"/>
      <c r="BC132" s="884"/>
      <c r="BD132" s="883"/>
      <c r="BE132" s="883"/>
      <c r="BF132" s="883"/>
      <c r="BG132" s="891"/>
      <c r="BH132" s="883"/>
      <c r="BI132" s="884"/>
      <c r="BJ132" s="883">
        <v>34</v>
      </c>
      <c r="BK132" s="883"/>
      <c r="BL132" s="883"/>
      <c r="BM132" s="891">
        <v>26</v>
      </c>
      <c r="BN132" s="883"/>
      <c r="BO132" s="884"/>
      <c r="BP132" s="883"/>
      <c r="BQ132" s="883"/>
      <c r="BR132" s="883"/>
      <c r="BS132" s="891"/>
      <c r="BT132" s="883"/>
      <c r="BU132" s="884"/>
      <c r="BV132" s="883"/>
      <c r="BW132" s="883"/>
      <c r="BX132" s="883"/>
      <c r="BY132" s="891"/>
      <c r="BZ132" s="883"/>
      <c r="CA132" s="884"/>
      <c r="CB132" s="278"/>
      <c r="CC132" s="138"/>
      <c r="CD132" s="138"/>
      <c r="CE132" s="138"/>
      <c r="CF132" s="138"/>
      <c r="CG132" s="197"/>
    </row>
    <row r="133" spans="3:85" ht="18" customHeight="1">
      <c r="C133" s="195"/>
      <c r="D133" s="262"/>
      <c r="E133" s="956" t="s">
        <v>186</v>
      </c>
      <c r="F133" s="957"/>
      <c r="G133" s="957"/>
      <c r="H133" s="957"/>
      <c r="I133" s="957"/>
      <c r="J133" s="957"/>
      <c r="K133" s="957"/>
      <c r="L133" s="957"/>
      <c r="M133" s="957"/>
      <c r="N133" s="957"/>
      <c r="O133" s="957"/>
      <c r="P133" s="957"/>
      <c r="Q133" s="957"/>
      <c r="R133" s="957"/>
      <c r="S133" s="957"/>
      <c r="T133" s="957"/>
      <c r="U133" s="957"/>
      <c r="V133" s="957"/>
      <c r="W133" s="957"/>
      <c r="X133" s="957"/>
      <c r="Y133" s="957"/>
      <c r="Z133" s="957"/>
      <c r="AA133" s="957"/>
      <c r="AB133" s="957"/>
      <c r="AC133" s="958"/>
      <c r="AD133" s="227"/>
      <c r="AE133" s="228"/>
      <c r="AF133" s="274"/>
      <c r="AG133" s="275"/>
      <c r="AH133" s="253"/>
      <c r="AI133" s="276"/>
      <c r="AJ133" s="277"/>
      <c r="AK133" s="240"/>
      <c r="AL133" s="882">
        <f t="shared" si="12"/>
        <v>51</v>
      </c>
      <c r="AM133" s="883"/>
      <c r="AN133" s="884"/>
      <c r="AO133" s="882">
        <v>17</v>
      </c>
      <c r="AP133" s="883"/>
      <c r="AQ133" s="884"/>
      <c r="AR133" s="959">
        <f t="shared" si="13"/>
        <v>34</v>
      </c>
      <c r="AS133" s="960"/>
      <c r="AT133" s="961"/>
      <c r="AU133" s="882">
        <f t="shared" si="14"/>
        <v>16</v>
      </c>
      <c r="AV133" s="883"/>
      <c r="AW133" s="892"/>
      <c r="AX133" s="891">
        <v>18</v>
      </c>
      <c r="AY133" s="883"/>
      <c r="AZ133" s="892"/>
      <c r="BA133" s="883"/>
      <c r="BB133" s="883"/>
      <c r="BC133" s="884"/>
      <c r="BD133" s="883"/>
      <c r="BE133" s="883"/>
      <c r="BF133" s="883"/>
      <c r="BG133" s="891"/>
      <c r="BH133" s="883"/>
      <c r="BI133" s="884"/>
      <c r="BJ133" s="883">
        <v>34</v>
      </c>
      <c r="BK133" s="883"/>
      <c r="BL133" s="883"/>
      <c r="BM133" s="891"/>
      <c r="BN133" s="883"/>
      <c r="BO133" s="884"/>
      <c r="BP133" s="883"/>
      <c r="BQ133" s="883"/>
      <c r="BR133" s="883"/>
      <c r="BS133" s="891"/>
      <c r="BT133" s="883"/>
      <c r="BU133" s="884"/>
      <c r="BV133" s="883"/>
      <c r="BW133" s="883"/>
      <c r="BX133" s="883"/>
      <c r="BY133" s="891"/>
      <c r="BZ133" s="883"/>
      <c r="CA133" s="884"/>
      <c r="CB133" s="278"/>
      <c r="CC133" s="138"/>
      <c r="CD133" s="138"/>
      <c r="CE133" s="138"/>
      <c r="CF133" s="138"/>
      <c r="CG133" s="197"/>
    </row>
    <row r="134" spans="3:85" ht="18" customHeight="1">
      <c r="C134" s="195"/>
      <c r="D134" s="262"/>
      <c r="E134" s="956" t="s">
        <v>187</v>
      </c>
      <c r="F134" s="957"/>
      <c r="G134" s="957"/>
      <c r="H134" s="957"/>
      <c r="I134" s="957"/>
      <c r="J134" s="957"/>
      <c r="K134" s="957"/>
      <c r="L134" s="957"/>
      <c r="M134" s="957"/>
      <c r="N134" s="957"/>
      <c r="O134" s="957"/>
      <c r="P134" s="957"/>
      <c r="Q134" s="957"/>
      <c r="R134" s="957"/>
      <c r="S134" s="957"/>
      <c r="T134" s="957"/>
      <c r="U134" s="957"/>
      <c r="V134" s="957"/>
      <c r="W134" s="957"/>
      <c r="X134" s="957"/>
      <c r="Y134" s="957"/>
      <c r="Z134" s="957"/>
      <c r="AA134" s="957"/>
      <c r="AB134" s="957"/>
      <c r="AC134" s="958"/>
      <c r="AD134" s="227"/>
      <c r="AE134" s="228"/>
      <c r="AF134" s="274"/>
      <c r="AG134" s="275"/>
      <c r="AH134" s="253"/>
      <c r="AI134" s="276"/>
      <c r="AJ134" s="277"/>
      <c r="AK134" s="240"/>
      <c r="AL134" s="882">
        <f t="shared" si="12"/>
        <v>42</v>
      </c>
      <c r="AM134" s="883"/>
      <c r="AN134" s="884"/>
      <c r="AO134" s="882">
        <v>14</v>
      </c>
      <c r="AP134" s="883"/>
      <c r="AQ134" s="884"/>
      <c r="AR134" s="959">
        <f t="shared" si="13"/>
        <v>28</v>
      </c>
      <c r="AS134" s="960"/>
      <c r="AT134" s="961"/>
      <c r="AU134" s="882">
        <f t="shared" ref="AU134:AU141" si="15">AR134-AX134</f>
        <v>20</v>
      </c>
      <c r="AV134" s="883"/>
      <c r="AW134" s="892"/>
      <c r="AX134" s="891">
        <v>8</v>
      </c>
      <c r="AY134" s="883"/>
      <c r="AZ134" s="892"/>
      <c r="BA134" s="883"/>
      <c r="BB134" s="883"/>
      <c r="BC134" s="884"/>
      <c r="BD134" s="883"/>
      <c r="BE134" s="883"/>
      <c r="BF134" s="883"/>
      <c r="BG134" s="891"/>
      <c r="BH134" s="883"/>
      <c r="BI134" s="884"/>
      <c r="BJ134" s="883"/>
      <c r="BK134" s="883"/>
      <c r="BL134" s="883"/>
      <c r="BM134" s="891">
        <v>28</v>
      </c>
      <c r="BN134" s="883"/>
      <c r="BO134" s="884"/>
      <c r="BP134" s="883"/>
      <c r="BQ134" s="883"/>
      <c r="BR134" s="883"/>
      <c r="BS134" s="891"/>
      <c r="BT134" s="883"/>
      <c r="BU134" s="884"/>
      <c r="BV134" s="883"/>
      <c r="BW134" s="883"/>
      <c r="BX134" s="883"/>
      <c r="BY134" s="891"/>
      <c r="BZ134" s="883"/>
      <c r="CA134" s="884"/>
      <c r="CB134" s="278"/>
      <c r="CC134" s="138"/>
      <c r="CD134" s="138"/>
      <c r="CE134" s="138"/>
      <c r="CF134" s="138"/>
      <c r="CG134" s="197"/>
    </row>
    <row r="135" spans="3:85" ht="18" customHeight="1">
      <c r="C135" s="195"/>
      <c r="D135" s="262"/>
      <c r="E135" s="956" t="s">
        <v>188</v>
      </c>
      <c r="F135" s="957"/>
      <c r="G135" s="957"/>
      <c r="H135" s="957"/>
      <c r="I135" s="957"/>
      <c r="J135" s="957"/>
      <c r="K135" s="957"/>
      <c r="L135" s="957"/>
      <c r="M135" s="957"/>
      <c r="N135" s="957"/>
      <c r="O135" s="957"/>
      <c r="P135" s="957"/>
      <c r="Q135" s="957"/>
      <c r="R135" s="957"/>
      <c r="S135" s="957"/>
      <c r="T135" s="957"/>
      <c r="U135" s="957"/>
      <c r="V135" s="957"/>
      <c r="W135" s="957"/>
      <c r="X135" s="957"/>
      <c r="Y135" s="957"/>
      <c r="Z135" s="957"/>
      <c r="AA135" s="957"/>
      <c r="AB135" s="957"/>
      <c r="AC135" s="958"/>
      <c r="AD135" s="227"/>
      <c r="AE135" s="228"/>
      <c r="AF135" s="274"/>
      <c r="AG135" s="275"/>
      <c r="AH135" s="253"/>
      <c r="AI135" s="276"/>
      <c r="AJ135" s="277"/>
      <c r="AK135" s="240"/>
      <c r="AL135" s="882">
        <f t="shared" si="12"/>
        <v>60</v>
      </c>
      <c r="AM135" s="883"/>
      <c r="AN135" s="884"/>
      <c r="AO135" s="882">
        <v>20</v>
      </c>
      <c r="AP135" s="883"/>
      <c r="AQ135" s="884"/>
      <c r="AR135" s="959">
        <f t="shared" si="13"/>
        <v>40</v>
      </c>
      <c r="AS135" s="960"/>
      <c r="AT135" s="961"/>
      <c r="AU135" s="882">
        <f t="shared" ref="AU135:AU139" si="16">AR135-AX135</f>
        <v>24</v>
      </c>
      <c r="AV135" s="883"/>
      <c r="AW135" s="892"/>
      <c r="AX135" s="891">
        <v>16</v>
      </c>
      <c r="AY135" s="883"/>
      <c r="AZ135" s="892"/>
      <c r="BA135" s="883"/>
      <c r="BB135" s="883"/>
      <c r="BC135" s="884"/>
      <c r="BD135" s="883"/>
      <c r="BE135" s="883"/>
      <c r="BF135" s="883"/>
      <c r="BG135" s="891"/>
      <c r="BH135" s="883"/>
      <c r="BI135" s="884"/>
      <c r="BJ135" s="883"/>
      <c r="BK135" s="883"/>
      <c r="BL135" s="883"/>
      <c r="BM135" s="891">
        <v>40</v>
      </c>
      <c r="BN135" s="883"/>
      <c r="BO135" s="884"/>
      <c r="BP135" s="883"/>
      <c r="BQ135" s="883"/>
      <c r="BR135" s="883"/>
      <c r="BS135" s="891"/>
      <c r="BT135" s="883"/>
      <c r="BU135" s="884"/>
      <c r="BV135" s="883"/>
      <c r="BW135" s="883"/>
      <c r="BX135" s="883"/>
      <c r="BY135" s="891"/>
      <c r="BZ135" s="883"/>
      <c r="CA135" s="884"/>
      <c r="CB135" s="278"/>
      <c r="CC135" s="138"/>
      <c r="CD135" s="138"/>
      <c r="CE135" s="138"/>
      <c r="CF135" s="138"/>
      <c r="CG135" s="197"/>
    </row>
    <row r="136" spans="3:85" ht="18" customHeight="1">
      <c r="C136" s="195"/>
      <c r="D136" s="262"/>
      <c r="E136" s="956" t="s">
        <v>189</v>
      </c>
      <c r="F136" s="957"/>
      <c r="G136" s="957"/>
      <c r="H136" s="957"/>
      <c r="I136" s="957"/>
      <c r="J136" s="957"/>
      <c r="K136" s="957"/>
      <c r="L136" s="957"/>
      <c r="M136" s="957"/>
      <c r="N136" s="957"/>
      <c r="O136" s="957"/>
      <c r="P136" s="957"/>
      <c r="Q136" s="957"/>
      <c r="R136" s="957"/>
      <c r="S136" s="957"/>
      <c r="T136" s="957"/>
      <c r="U136" s="957"/>
      <c r="V136" s="957"/>
      <c r="W136" s="957"/>
      <c r="X136" s="957"/>
      <c r="Y136" s="957"/>
      <c r="Z136" s="957"/>
      <c r="AA136" s="957"/>
      <c r="AB136" s="957"/>
      <c r="AC136" s="958"/>
      <c r="AD136" s="227"/>
      <c r="AE136" s="228"/>
      <c r="AF136" s="274"/>
      <c r="AG136" s="275"/>
      <c r="AH136" s="253"/>
      <c r="AI136" s="276"/>
      <c r="AJ136" s="277"/>
      <c r="AK136" s="240"/>
      <c r="AL136" s="882">
        <f t="shared" si="12"/>
        <v>51</v>
      </c>
      <c r="AM136" s="883"/>
      <c r="AN136" s="884"/>
      <c r="AO136" s="882">
        <v>17</v>
      </c>
      <c r="AP136" s="883"/>
      <c r="AQ136" s="884"/>
      <c r="AR136" s="959">
        <f t="shared" si="13"/>
        <v>34</v>
      </c>
      <c r="AS136" s="960"/>
      <c r="AT136" s="961"/>
      <c r="AU136" s="882">
        <f t="shared" si="16"/>
        <v>20</v>
      </c>
      <c r="AV136" s="883"/>
      <c r="AW136" s="892"/>
      <c r="AX136" s="891">
        <v>14</v>
      </c>
      <c r="AY136" s="883"/>
      <c r="AZ136" s="892"/>
      <c r="BA136" s="883"/>
      <c r="BB136" s="883"/>
      <c r="BC136" s="884"/>
      <c r="BD136" s="883"/>
      <c r="BE136" s="883"/>
      <c r="BF136" s="883"/>
      <c r="BG136" s="891"/>
      <c r="BH136" s="883"/>
      <c r="BI136" s="884"/>
      <c r="BJ136" s="883">
        <v>34</v>
      </c>
      <c r="BK136" s="883"/>
      <c r="BL136" s="883"/>
      <c r="BM136" s="891"/>
      <c r="BN136" s="883"/>
      <c r="BO136" s="884"/>
      <c r="BP136" s="883"/>
      <c r="BQ136" s="883"/>
      <c r="BR136" s="883"/>
      <c r="BS136" s="891"/>
      <c r="BT136" s="883"/>
      <c r="BU136" s="884"/>
      <c r="BV136" s="883"/>
      <c r="BW136" s="883"/>
      <c r="BX136" s="883"/>
      <c r="BY136" s="891"/>
      <c r="BZ136" s="883"/>
      <c r="CA136" s="884"/>
      <c r="CB136" s="278"/>
      <c r="CC136" s="138"/>
      <c r="CD136" s="138"/>
      <c r="CE136" s="138"/>
      <c r="CF136" s="138"/>
      <c r="CG136" s="197"/>
    </row>
    <row r="137" spans="3:85" ht="18" customHeight="1">
      <c r="C137" s="195"/>
      <c r="D137" s="262"/>
      <c r="E137" s="956" t="s">
        <v>275</v>
      </c>
      <c r="F137" s="957"/>
      <c r="G137" s="957"/>
      <c r="H137" s="957"/>
      <c r="I137" s="957"/>
      <c r="J137" s="957"/>
      <c r="K137" s="957"/>
      <c r="L137" s="957"/>
      <c r="M137" s="957"/>
      <c r="N137" s="957"/>
      <c r="O137" s="957"/>
      <c r="P137" s="957"/>
      <c r="Q137" s="957"/>
      <c r="R137" s="957"/>
      <c r="S137" s="957"/>
      <c r="T137" s="957"/>
      <c r="U137" s="957"/>
      <c r="V137" s="957"/>
      <c r="W137" s="957"/>
      <c r="X137" s="957"/>
      <c r="Y137" s="957"/>
      <c r="Z137" s="957"/>
      <c r="AA137" s="957"/>
      <c r="AB137" s="957"/>
      <c r="AC137" s="958"/>
      <c r="AD137" s="227"/>
      <c r="AE137" s="228"/>
      <c r="AF137" s="274"/>
      <c r="AG137" s="275"/>
      <c r="AH137" s="253"/>
      <c r="AI137" s="276"/>
      <c r="AJ137" s="277"/>
      <c r="AK137" s="240"/>
      <c r="AL137" s="882">
        <f t="shared" si="12"/>
        <v>48</v>
      </c>
      <c r="AM137" s="883"/>
      <c r="AN137" s="884"/>
      <c r="AO137" s="882">
        <v>16</v>
      </c>
      <c r="AP137" s="883"/>
      <c r="AQ137" s="884"/>
      <c r="AR137" s="959">
        <f t="shared" si="13"/>
        <v>32</v>
      </c>
      <c r="AS137" s="960"/>
      <c r="AT137" s="961"/>
      <c r="AU137" s="882">
        <f t="shared" si="16"/>
        <v>16</v>
      </c>
      <c r="AV137" s="883"/>
      <c r="AW137" s="892"/>
      <c r="AX137" s="891">
        <v>16</v>
      </c>
      <c r="AY137" s="883"/>
      <c r="AZ137" s="892"/>
      <c r="BA137" s="883"/>
      <c r="BB137" s="883"/>
      <c r="BC137" s="884"/>
      <c r="BD137" s="883"/>
      <c r="BE137" s="883"/>
      <c r="BF137" s="883"/>
      <c r="BG137" s="891"/>
      <c r="BH137" s="883"/>
      <c r="BI137" s="884"/>
      <c r="BJ137" s="883"/>
      <c r="BK137" s="883"/>
      <c r="BL137" s="883"/>
      <c r="BM137" s="891">
        <v>32</v>
      </c>
      <c r="BN137" s="883"/>
      <c r="BO137" s="884"/>
      <c r="BP137" s="883"/>
      <c r="BQ137" s="883"/>
      <c r="BR137" s="883"/>
      <c r="BS137" s="891"/>
      <c r="BT137" s="883"/>
      <c r="BU137" s="884"/>
      <c r="BV137" s="883"/>
      <c r="BW137" s="883"/>
      <c r="BX137" s="883"/>
      <c r="BY137" s="891"/>
      <c r="BZ137" s="883"/>
      <c r="CA137" s="884"/>
      <c r="CB137" s="278"/>
      <c r="CC137" s="138"/>
      <c r="CD137" s="138"/>
      <c r="CE137" s="138"/>
      <c r="CF137" s="138"/>
      <c r="CG137" s="197"/>
    </row>
    <row r="138" spans="3:85" ht="18" customHeight="1">
      <c r="C138" s="195"/>
      <c r="D138" s="262"/>
      <c r="E138" s="956" t="s">
        <v>190</v>
      </c>
      <c r="F138" s="957"/>
      <c r="G138" s="957"/>
      <c r="H138" s="957"/>
      <c r="I138" s="957"/>
      <c r="J138" s="957"/>
      <c r="K138" s="957"/>
      <c r="L138" s="957"/>
      <c r="M138" s="957"/>
      <c r="N138" s="957"/>
      <c r="O138" s="957"/>
      <c r="P138" s="957"/>
      <c r="Q138" s="957"/>
      <c r="R138" s="957"/>
      <c r="S138" s="957"/>
      <c r="T138" s="957"/>
      <c r="U138" s="957"/>
      <c r="V138" s="957"/>
      <c r="W138" s="957"/>
      <c r="X138" s="957"/>
      <c r="Y138" s="957"/>
      <c r="Z138" s="957"/>
      <c r="AA138" s="957"/>
      <c r="AB138" s="957"/>
      <c r="AC138" s="958"/>
      <c r="AD138" s="227"/>
      <c r="AE138" s="228"/>
      <c r="AF138" s="274"/>
      <c r="AG138" s="275"/>
      <c r="AH138" s="253"/>
      <c r="AI138" s="276"/>
      <c r="AJ138" s="277"/>
      <c r="AK138" s="240"/>
      <c r="AL138" s="882">
        <f t="shared" si="12"/>
        <v>39</v>
      </c>
      <c r="AM138" s="883"/>
      <c r="AN138" s="884"/>
      <c r="AO138" s="882">
        <v>13</v>
      </c>
      <c r="AP138" s="883"/>
      <c r="AQ138" s="884"/>
      <c r="AR138" s="959">
        <f t="shared" si="13"/>
        <v>26</v>
      </c>
      <c r="AS138" s="960"/>
      <c r="AT138" s="961"/>
      <c r="AU138" s="882">
        <f t="shared" si="16"/>
        <v>14</v>
      </c>
      <c r="AV138" s="883"/>
      <c r="AW138" s="892"/>
      <c r="AX138" s="891">
        <v>12</v>
      </c>
      <c r="AY138" s="883"/>
      <c r="AZ138" s="892"/>
      <c r="BA138" s="883"/>
      <c r="BB138" s="883"/>
      <c r="BC138" s="884"/>
      <c r="BD138" s="883"/>
      <c r="BE138" s="883"/>
      <c r="BF138" s="883"/>
      <c r="BG138" s="891"/>
      <c r="BH138" s="883"/>
      <c r="BI138" s="884"/>
      <c r="BJ138" s="883"/>
      <c r="BK138" s="883"/>
      <c r="BL138" s="883"/>
      <c r="BM138" s="891"/>
      <c r="BN138" s="883"/>
      <c r="BO138" s="884"/>
      <c r="BP138" s="883">
        <v>26</v>
      </c>
      <c r="BQ138" s="883"/>
      <c r="BR138" s="883"/>
      <c r="BS138" s="891"/>
      <c r="BT138" s="883"/>
      <c r="BU138" s="884"/>
      <c r="BV138" s="883"/>
      <c r="BW138" s="883"/>
      <c r="BX138" s="883"/>
      <c r="BY138" s="891"/>
      <c r="BZ138" s="883"/>
      <c r="CA138" s="884"/>
      <c r="CB138" s="278"/>
      <c r="CC138" s="138"/>
      <c r="CD138" s="138"/>
      <c r="CE138" s="138"/>
      <c r="CF138" s="138"/>
      <c r="CG138" s="197"/>
    </row>
    <row r="139" spans="3:85" ht="18" customHeight="1">
      <c r="C139" s="195"/>
      <c r="D139" s="262"/>
      <c r="E139" s="956" t="s">
        <v>191</v>
      </c>
      <c r="F139" s="957"/>
      <c r="G139" s="957"/>
      <c r="H139" s="957"/>
      <c r="I139" s="957"/>
      <c r="J139" s="957"/>
      <c r="K139" s="957"/>
      <c r="L139" s="957"/>
      <c r="M139" s="957"/>
      <c r="N139" s="957"/>
      <c r="O139" s="957"/>
      <c r="P139" s="957"/>
      <c r="Q139" s="957"/>
      <c r="R139" s="957"/>
      <c r="S139" s="957"/>
      <c r="T139" s="957"/>
      <c r="U139" s="957"/>
      <c r="V139" s="957"/>
      <c r="W139" s="957"/>
      <c r="X139" s="957"/>
      <c r="Y139" s="957"/>
      <c r="Z139" s="957"/>
      <c r="AA139" s="957"/>
      <c r="AB139" s="957"/>
      <c r="AC139" s="958"/>
      <c r="AD139" s="227"/>
      <c r="AE139" s="228"/>
      <c r="AF139" s="274"/>
      <c r="AG139" s="275"/>
      <c r="AH139" s="253"/>
      <c r="AI139" s="276"/>
      <c r="AJ139" s="277"/>
      <c r="AK139" s="240"/>
      <c r="AL139" s="882">
        <f t="shared" si="12"/>
        <v>54</v>
      </c>
      <c r="AM139" s="883"/>
      <c r="AN139" s="884"/>
      <c r="AO139" s="882">
        <v>18</v>
      </c>
      <c r="AP139" s="883"/>
      <c r="AQ139" s="884"/>
      <c r="AR139" s="959">
        <f t="shared" si="13"/>
        <v>36</v>
      </c>
      <c r="AS139" s="960"/>
      <c r="AT139" s="961"/>
      <c r="AU139" s="882">
        <f t="shared" si="16"/>
        <v>24</v>
      </c>
      <c r="AV139" s="883"/>
      <c r="AW139" s="892"/>
      <c r="AX139" s="891">
        <v>12</v>
      </c>
      <c r="AY139" s="883"/>
      <c r="AZ139" s="892"/>
      <c r="BA139" s="883"/>
      <c r="BB139" s="883"/>
      <c r="BC139" s="884"/>
      <c r="BD139" s="883"/>
      <c r="BE139" s="883"/>
      <c r="BF139" s="883"/>
      <c r="BG139" s="891"/>
      <c r="BH139" s="883"/>
      <c r="BI139" s="884"/>
      <c r="BJ139" s="883"/>
      <c r="BK139" s="883"/>
      <c r="BL139" s="883"/>
      <c r="BM139" s="891"/>
      <c r="BN139" s="883"/>
      <c r="BO139" s="884"/>
      <c r="BP139" s="883">
        <v>36</v>
      </c>
      <c r="BQ139" s="883"/>
      <c r="BR139" s="883"/>
      <c r="BS139" s="891"/>
      <c r="BT139" s="883"/>
      <c r="BU139" s="884"/>
      <c r="BV139" s="883"/>
      <c r="BW139" s="883"/>
      <c r="BX139" s="883"/>
      <c r="BY139" s="891"/>
      <c r="BZ139" s="883"/>
      <c r="CA139" s="884"/>
      <c r="CB139" s="278"/>
      <c r="CC139" s="138"/>
      <c r="CD139" s="138"/>
      <c r="CE139" s="138"/>
      <c r="CF139" s="138"/>
      <c r="CG139" s="197"/>
    </row>
    <row r="140" spans="3:85" ht="18" customHeight="1">
      <c r="C140" s="195"/>
      <c r="D140" s="262"/>
      <c r="E140" s="956" t="s">
        <v>192</v>
      </c>
      <c r="F140" s="957"/>
      <c r="G140" s="957"/>
      <c r="H140" s="957"/>
      <c r="I140" s="957"/>
      <c r="J140" s="957"/>
      <c r="K140" s="957"/>
      <c r="L140" s="957"/>
      <c r="M140" s="957"/>
      <c r="N140" s="957"/>
      <c r="O140" s="957"/>
      <c r="P140" s="957"/>
      <c r="Q140" s="957"/>
      <c r="R140" s="957"/>
      <c r="S140" s="957"/>
      <c r="T140" s="957"/>
      <c r="U140" s="957"/>
      <c r="V140" s="957"/>
      <c r="W140" s="957"/>
      <c r="X140" s="957"/>
      <c r="Y140" s="957"/>
      <c r="Z140" s="957"/>
      <c r="AA140" s="957"/>
      <c r="AB140" s="957"/>
      <c r="AC140" s="958"/>
      <c r="AD140" s="227"/>
      <c r="AE140" s="228"/>
      <c r="AF140" s="274"/>
      <c r="AG140" s="275"/>
      <c r="AH140" s="253"/>
      <c r="AI140" s="276"/>
      <c r="AJ140" s="277"/>
      <c r="AK140" s="240"/>
      <c r="AL140" s="882">
        <f t="shared" si="12"/>
        <v>63</v>
      </c>
      <c r="AM140" s="883"/>
      <c r="AN140" s="884"/>
      <c r="AO140" s="882">
        <v>21</v>
      </c>
      <c r="AP140" s="883"/>
      <c r="AQ140" s="884"/>
      <c r="AR140" s="959">
        <f t="shared" si="13"/>
        <v>42</v>
      </c>
      <c r="AS140" s="960"/>
      <c r="AT140" s="961"/>
      <c r="AU140" s="882">
        <v>30</v>
      </c>
      <c r="AV140" s="883"/>
      <c r="AW140" s="892"/>
      <c r="AX140" s="891">
        <v>12</v>
      </c>
      <c r="AY140" s="883"/>
      <c r="AZ140" s="892"/>
      <c r="BA140" s="883"/>
      <c r="BB140" s="883"/>
      <c r="BC140" s="884"/>
      <c r="BD140" s="883"/>
      <c r="BE140" s="883"/>
      <c r="BF140" s="883"/>
      <c r="BG140" s="891"/>
      <c r="BH140" s="883"/>
      <c r="BI140" s="884"/>
      <c r="BJ140" s="883"/>
      <c r="BK140" s="883"/>
      <c r="BL140" s="883"/>
      <c r="BM140" s="891"/>
      <c r="BN140" s="883"/>
      <c r="BO140" s="884"/>
      <c r="BP140" s="883">
        <v>42</v>
      </c>
      <c r="BQ140" s="883"/>
      <c r="BR140" s="883"/>
      <c r="BS140" s="891"/>
      <c r="BT140" s="883"/>
      <c r="BU140" s="884"/>
      <c r="BV140" s="883"/>
      <c r="BW140" s="883"/>
      <c r="BX140" s="883"/>
      <c r="BY140" s="891"/>
      <c r="BZ140" s="883"/>
      <c r="CA140" s="884"/>
      <c r="CB140" s="278"/>
      <c r="CC140" s="138"/>
      <c r="CD140" s="138"/>
      <c r="CE140" s="138"/>
      <c r="CF140" s="138"/>
      <c r="CG140" s="197"/>
    </row>
    <row r="141" spans="3:85" s="273" customFormat="1" ht="25.5" customHeight="1">
      <c r="C141" s="261"/>
      <c r="D141" s="554" t="s">
        <v>193</v>
      </c>
      <c r="E141" s="952" t="s">
        <v>194</v>
      </c>
      <c r="F141" s="953"/>
      <c r="G141" s="953"/>
      <c r="H141" s="953"/>
      <c r="I141" s="953"/>
      <c r="J141" s="953"/>
      <c r="K141" s="953"/>
      <c r="L141" s="953"/>
      <c r="M141" s="953"/>
      <c r="N141" s="953"/>
      <c r="O141" s="953"/>
      <c r="P141" s="953"/>
      <c r="Q141" s="953"/>
      <c r="R141" s="953"/>
      <c r="S141" s="953"/>
      <c r="T141" s="953"/>
      <c r="U141" s="953"/>
      <c r="V141" s="953"/>
      <c r="W141" s="953"/>
      <c r="X141" s="953"/>
      <c r="Y141" s="953"/>
      <c r="Z141" s="953"/>
      <c r="AA141" s="953"/>
      <c r="AB141" s="953"/>
      <c r="AC141" s="954"/>
      <c r="AD141" s="263" t="s">
        <v>96</v>
      </c>
      <c r="AE141" s="264" t="s">
        <v>96</v>
      </c>
      <c r="AF141" s="279" t="s">
        <v>96</v>
      </c>
      <c r="AG141" s="280" t="s">
        <v>102</v>
      </c>
      <c r="AH141" s="281" t="s">
        <v>96</v>
      </c>
      <c r="AI141" s="268" t="s">
        <v>96</v>
      </c>
      <c r="AJ141" s="269" t="s">
        <v>96</v>
      </c>
      <c r="AK141" s="270" t="s">
        <v>96</v>
      </c>
      <c r="AL141" s="942">
        <f t="shared" si="12"/>
        <v>114</v>
      </c>
      <c r="AM141" s="943"/>
      <c r="AN141" s="944"/>
      <c r="AO141" s="942">
        <v>38</v>
      </c>
      <c r="AP141" s="943"/>
      <c r="AQ141" s="944"/>
      <c r="AR141" s="945">
        <f t="shared" si="13"/>
        <v>76</v>
      </c>
      <c r="AS141" s="946"/>
      <c r="AT141" s="947"/>
      <c r="AU141" s="942">
        <f t="shared" si="15"/>
        <v>60</v>
      </c>
      <c r="AV141" s="943"/>
      <c r="AW141" s="948"/>
      <c r="AX141" s="955">
        <v>16</v>
      </c>
      <c r="AY141" s="943"/>
      <c r="AZ141" s="948"/>
      <c r="BA141" s="933"/>
      <c r="BB141" s="933"/>
      <c r="BC141" s="934"/>
      <c r="BD141" s="933"/>
      <c r="BE141" s="933"/>
      <c r="BF141" s="933"/>
      <c r="BG141" s="932"/>
      <c r="BH141" s="933"/>
      <c r="BI141" s="934"/>
      <c r="BJ141" s="933">
        <v>34</v>
      </c>
      <c r="BK141" s="933"/>
      <c r="BL141" s="933"/>
      <c r="BM141" s="932">
        <v>42</v>
      </c>
      <c r="BN141" s="933"/>
      <c r="BO141" s="934"/>
      <c r="BP141" s="933"/>
      <c r="BQ141" s="933"/>
      <c r="BR141" s="933"/>
      <c r="BS141" s="932"/>
      <c r="BT141" s="933"/>
      <c r="BU141" s="934"/>
      <c r="BV141" s="935"/>
      <c r="BW141" s="935"/>
      <c r="BX141" s="935"/>
      <c r="BY141" s="936"/>
      <c r="BZ141" s="937"/>
      <c r="CA141" s="938"/>
      <c r="CB141" s="282"/>
      <c r="CC141" s="141"/>
      <c r="CD141" s="141"/>
      <c r="CE141" s="141"/>
      <c r="CF141" s="141"/>
      <c r="CG141" s="272"/>
    </row>
    <row r="142" spans="3:85" s="273" customFormat="1" ht="26.25" customHeight="1" thickBot="1">
      <c r="C142" s="261"/>
      <c r="D142" s="262" t="s">
        <v>195</v>
      </c>
      <c r="E142" s="939" t="s">
        <v>196</v>
      </c>
      <c r="F142" s="940"/>
      <c r="G142" s="940"/>
      <c r="H142" s="940"/>
      <c r="I142" s="940"/>
      <c r="J142" s="940"/>
      <c r="K142" s="940"/>
      <c r="L142" s="940"/>
      <c r="M142" s="940"/>
      <c r="N142" s="940"/>
      <c r="O142" s="940"/>
      <c r="P142" s="940"/>
      <c r="Q142" s="940"/>
      <c r="R142" s="940"/>
      <c r="S142" s="940"/>
      <c r="T142" s="940"/>
      <c r="U142" s="940"/>
      <c r="V142" s="940"/>
      <c r="W142" s="940"/>
      <c r="X142" s="940"/>
      <c r="Y142" s="940"/>
      <c r="Z142" s="940"/>
      <c r="AA142" s="940"/>
      <c r="AB142" s="940"/>
      <c r="AC142" s="941"/>
      <c r="AD142" s="283" t="s">
        <v>96</v>
      </c>
      <c r="AE142" s="284" t="s">
        <v>96</v>
      </c>
      <c r="AF142" s="285" t="s">
        <v>96</v>
      </c>
      <c r="AG142" s="286" t="s">
        <v>96</v>
      </c>
      <c r="AH142" s="287" t="s">
        <v>46</v>
      </c>
      <c r="AI142" s="288" t="s">
        <v>96</v>
      </c>
      <c r="AJ142" s="289" t="s">
        <v>96</v>
      </c>
      <c r="AK142" s="286" t="s">
        <v>96</v>
      </c>
      <c r="AL142" s="942">
        <f t="shared" si="12"/>
        <v>117</v>
      </c>
      <c r="AM142" s="943"/>
      <c r="AN142" s="944"/>
      <c r="AO142" s="942">
        <v>39</v>
      </c>
      <c r="AP142" s="943"/>
      <c r="AQ142" s="944"/>
      <c r="AR142" s="945">
        <f t="shared" si="13"/>
        <v>78</v>
      </c>
      <c r="AS142" s="946"/>
      <c r="AT142" s="947"/>
      <c r="AU142" s="942">
        <f t="shared" ref="AU142" si="17">AR142-AX142</f>
        <v>38</v>
      </c>
      <c r="AV142" s="943"/>
      <c r="AW142" s="948"/>
      <c r="AX142" s="949">
        <v>40</v>
      </c>
      <c r="AY142" s="950"/>
      <c r="AZ142" s="951"/>
      <c r="BA142" s="923"/>
      <c r="BB142" s="923"/>
      <c r="BC142" s="925"/>
      <c r="BD142" s="926"/>
      <c r="BE142" s="926"/>
      <c r="BF142" s="926"/>
      <c r="BG142" s="927"/>
      <c r="BH142" s="926"/>
      <c r="BI142" s="928"/>
      <c r="BJ142" s="929"/>
      <c r="BK142" s="929"/>
      <c r="BL142" s="929"/>
      <c r="BM142" s="930"/>
      <c r="BN142" s="929"/>
      <c r="BO142" s="931"/>
      <c r="BP142" s="926">
        <v>78</v>
      </c>
      <c r="BQ142" s="926"/>
      <c r="BR142" s="926"/>
      <c r="BS142" s="927"/>
      <c r="BT142" s="926"/>
      <c r="BU142" s="928"/>
      <c r="BV142" s="923"/>
      <c r="BW142" s="923"/>
      <c r="BX142" s="923"/>
      <c r="BY142" s="924"/>
      <c r="BZ142" s="923"/>
      <c r="CA142" s="925"/>
      <c r="CB142" s="282"/>
      <c r="CC142" s="141"/>
      <c r="CD142" s="141"/>
      <c r="CE142" s="141"/>
      <c r="CF142" s="141"/>
      <c r="CG142" s="272"/>
    </row>
    <row r="143" spans="3:85" ht="18.75" customHeight="1" thickBot="1">
      <c r="C143" s="195"/>
      <c r="D143" s="324" t="s">
        <v>278</v>
      </c>
      <c r="E143" s="864" t="s">
        <v>198</v>
      </c>
      <c r="F143" s="865"/>
      <c r="G143" s="865"/>
      <c r="H143" s="865"/>
      <c r="I143" s="865"/>
      <c r="J143" s="865"/>
      <c r="K143" s="865"/>
      <c r="L143" s="865"/>
      <c r="M143" s="865"/>
      <c r="N143" s="865"/>
      <c r="O143" s="865"/>
      <c r="P143" s="865"/>
      <c r="Q143" s="865"/>
      <c r="R143" s="865"/>
      <c r="S143" s="865"/>
      <c r="T143" s="865"/>
      <c r="U143" s="865"/>
      <c r="V143" s="865"/>
      <c r="W143" s="865"/>
      <c r="X143" s="865"/>
      <c r="Y143" s="865"/>
      <c r="Z143" s="865"/>
      <c r="AA143" s="865"/>
      <c r="AB143" s="865"/>
      <c r="AC143" s="866"/>
      <c r="AD143" s="858" t="s">
        <v>111</v>
      </c>
      <c r="AE143" s="859"/>
      <c r="AF143" s="859"/>
      <c r="AG143" s="859"/>
      <c r="AH143" s="859"/>
      <c r="AI143" s="859"/>
      <c r="AJ143" s="859"/>
      <c r="AK143" s="859"/>
      <c r="AL143" s="867">
        <f>BM143</f>
        <v>72</v>
      </c>
      <c r="AM143" s="868"/>
      <c r="AN143" s="869"/>
      <c r="AO143" s="867"/>
      <c r="AP143" s="868"/>
      <c r="AQ143" s="869"/>
      <c r="AR143" s="867"/>
      <c r="AS143" s="868"/>
      <c r="AT143" s="869"/>
      <c r="AU143" s="870"/>
      <c r="AV143" s="859"/>
      <c r="AW143" s="871"/>
      <c r="AX143" s="858"/>
      <c r="AY143" s="859"/>
      <c r="AZ143" s="871"/>
      <c r="BA143" s="859"/>
      <c r="BB143" s="859"/>
      <c r="BC143" s="860"/>
      <c r="BD143" s="859"/>
      <c r="BE143" s="859"/>
      <c r="BF143" s="859"/>
      <c r="BG143" s="858"/>
      <c r="BH143" s="859"/>
      <c r="BI143" s="860"/>
      <c r="BJ143" s="920"/>
      <c r="BK143" s="920"/>
      <c r="BL143" s="920"/>
      <c r="BM143" s="921">
        <v>72</v>
      </c>
      <c r="BN143" s="920"/>
      <c r="BO143" s="922"/>
      <c r="BP143" s="859"/>
      <c r="BQ143" s="859"/>
      <c r="BR143" s="859"/>
      <c r="BS143" s="858"/>
      <c r="BT143" s="859"/>
      <c r="BU143" s="860"/>
      <c r="BV143" s="856"/>
      <c r="BW143" s="856"/>
      <c r="BX143" s="856"/>
      <c r="BY143" s="855"/>
      <c r="BZ143" s="856"/>
      <c r="CA143" s="857"/>
      <c r="CB143" s="152"/>
      <c r="CC143" s="138"/>
      <c r="CD143" s="138"/>
      <c r="CE143" s="138"/>
      <c r="CF143" s="138"/>
      <c r="CG143" s="197"/>
    </row>
    <row r="144" spans="3:85" ht="18.75" customHeight="1" thickBot="1">
      <c r="C144" s="195"/>
      <c r="D144" s="324" t="s">
        <v>199</v>
      </c>
      <c r="E144" s="1488" t="s">
        <v>177</v>
      </c>
      <c r="F144" s="1489"/>
      <c r="G144" s="1489"/>
      <c r="H144" s="1489"/>
      <c r="I144" s="1489"/>
      <c r="J144" s="1489"/>
      <c r="K144" s="1489"/>
      <c r="L144" s="1489"/>
      <c r="M144" s="1489"/>
      <c r="N144" s="1489"/>
      <c r="O144" s="1489"/>
      <c r="P144" s="1489"/>
      <c r="Q144" s="1489"/>
      <c r="R144" s="1489"/>
      <c r="S144" s="1489"/>
      <c r="T144" s="1489"/>
      <c r="U144" s="1489"/>
      <c r="V144" s="1489"/>
      <c r="W144" s="1489"/>
      <c r="X144" s="1489"/>
      <c r="Y144" s="1489"/>
      <c r="Z144" s="1489"/>
      <c r="AA144" s="1489"/>
      <c r="AB144" s="1489"/>
      <c r="AC144" s="1490"/>
      <c r="AD144" s="858" t="s">
        <v>111</v>
      </c>
      <c r="AE144" s="859"/>
      <c r="AF144" s="859"/>
      <c r="AG144" s="859"/>
      <c r="AH144" s="859"/>
      <c r="AI144" s="859"/>
      <c r="AJ144" s="859"/>
      <c r="AK144" s="859"/>
      <c r="AL144" s="867">
        <f>BP144</f>
        <v>108</v>
      </c>
      <c r="AM144" s="868"/>
      <c r="AN144" s="869"/>
      <c r="AO144" s="867"/>
      <c r="AP144" s="868"/>
      <c r="AQ144" s="869"/>
      <c r="AR144" s="867"/>
      <c r="AS144" s="868"/>
      <c r="AT144" s="869"/>
      <c r="AU144" s="870"/>
      <c r="AV144" s="859"/>
      <c r="AW144" s="871"/>
      <c r="AX144" s="858"/>
      <c r="AY144" s="859"/>
      <c r="AZ144" s="871"/>
      <c r="BA144" s="859"/>
      <c r="BB144" s="859"/>
      <c r="BC144" s="860"/>
      <c r="BD144" s="859"/>
      <c r="BE144" s="859"/>
      <c r="BF144" s="859"/>
      <c r="BG144" s="858"/>
      <c r="BH144" s="859"/>
      <c r="BI144" s="860"/>
      <c r="BJ144" s="920"/>
      <c r="BK144" s="920"/>
      <c r="BL144" s="920"/>
      <c r="BM144" s="921"/>
      <c r="BN144" s="920"/>
      <c r="BO144" s="922"/>
      <c r="BP144" s="859">
        <v>108</v>
      </c>
      <c r="BQ144" s="859"/>
      <c r="BR144" s="859"/>
      <c r="BS144" s="858"/>
      <c r="BT144" s="859"/>
      <c r="BU144" s="860"/>
      <c r="BV144" s="856"/>
      <c r="BW144" s="856"/>
      <c r="BX144" s="856"/>
      <c r="BY144" s="855"/>
      <c r="BZ144" s="856"/>
      <c r="CA144" s="857"/>
      <c r="CB144" s="152"/>
      <c r="CC144" s="138"/>
      <c r="CD144" s="138"/>
      <c r="CE144" s="138"/>
      <c r="CF144" s="138"/>
      <c r="CG144" s="197"/>
    </row>
    <row r="145" spans="3:85" ht="39.75" customHeight="1" thickTop="1">
      <c r="C145" s="195"/>
      <c r="D145" s="255" t="s">
        <v>200</v>
      </c>
      <c r="E145" s="915" t="s">
        <v>344</v>
      </c>
      <c r="F145" s="916"/>
      <c r="G145" s="916"/>
      <c r="H145" s="916"/>
      <c r="I145" s="916"/>
      <c r="J145" s="916"/>
      <c r="K145" s="916"/>
      <c r="L145" s="916"/>
      <c r="M145" s="916"/>
      <c r="N145" s="916"/>
      <c r="O145" s="916"/>
      <c r="P145" s="916"/>
      <c r="Q145" s="916"/>
      <c r="R145" s="916"/>
      <c r="S145" s="916"/>
      <c r="T145" s="916"/>
      <c r="U145" s="916"/>
      <c r="V145" s="916"/>
      <c r="W145" s="916"/>
      <c r="X145" s="916"/>
      <c r="Y145" s="916"/>
      <c r="Z145" s="916"/>
      <c r="AA145" s="916"/>
      <c r="AB145" s="916"/>
      <c r="AC145" s="917"/>
      <c r="AD145" s="256" t="s">
        <v>96</v>
      </c>
      <c r="AE145" s="257" t="s">
        <v>96</v>
      </c>
      <c r="AF145" s="259" t="s">
        <v>96</v>
      </c>
      <c r="AG145" s="260" t="s">
        <v>96</v>
      </c>
      <c r="AH145" s="290" t="s">
        <v>96</v>
      </c>
      <c r="AI145" s="257" t="s">
        <v>96</v>
      </c>
      <c r="AJ145" s="291" t="s">
        <v>279</v>
      </c>
      <c r="AK145" s="260" t="s">
        <v>96</v>
      </c>
      <c r="AL145" s="918">
        <f>AL146</f>
        <v>393</v>
      </c>
      <c r="AM145" s="916"/>
      <c r="AN145" s="919"/>
      <c r="AO145" s="918">
        <f t="shared" ref="AO145" si="18">AO146</f>
        <v>131</v>
      </c>
      <c r="AP145" s="916"/>
      <c r="AQ145" s="919"/>
      <c r="AR145" s="918">
        <f t="shared" ref="AR145" si="19">AR146</f>
        <v>262</v>
      </c>
      <c r="AS145" s="916"/>
      <c r="AT145" s="919"/>
      <c r="AU145" s="914">
        <f>AU146</f>
        <v>192</v>
      </c>
      <c r="AV145" s="904"/>
      <c r="AW145" s="904"/>
      <c r="AX145" s="903">
        <f>AX146</f>
        <v>70</v>
      </c>
      <c r="AY145" s="904"/>
      <c r="AZ145" s="904"/>
      <c r="BA145" s="903">
        <f>BA146+BA151</f>
        <v>0</v>
      </c>
      <c r="BB145" s="904"/>
      <c r="BC145" s="905"/>
      <c r="BD145" s="914">
        <f>BD146+BD151</f>
        <v>0</v>
      </c>
      <c r="BE145" s="904"/>
      <c r="BF145" s="904"/>
      <c r="BG145" s="903">
        <f>BG146+BG151</f>
        <v>0</v>
      </c>
      <c r="BH145" s="904"/>
      <c r="BI145" s="905"/>
      <c r="BJ145" s="914">
        <f>BJ146+BJ151</f>
        <v>0</v>
      </c>
      <c r="BK145" s="904"/>
      <c r="BL145" s="904"/>
      <c r="BM145" s="903">
        <f>BM146+BM151</f>
        <v>0</v>
      </c>
      <c r="BN145" s="904"/>
      <c r="BO145" s="905"/>
      <c r="BP145" s="914">
        <f>BP146+BP151</f>
        <v>0</v>
      </c>
      <c r="BQ145" s="904"/>
      <c r="BR145" s="904"/>
      <c r="BS145" s="903">
        <f>BS146</f>
        <v>132</v>
      </c>
      <c r="BT145" s="904"/>
      <c r="BU145" s="905"/>
      <c r="BV145" s="914">
        <f>BV146</f>
        <v>130</v>
      </c>
      <c r="BW145" s="904"/>
      <c r="BX145" s="904"/>
      <c r="BY145" s="903">
        <f>BY146+BY151</f>
        <v>0</v>
      </c>
      <c r="BZ145" s="904"/>
      <c r="CA145" s="905"/>
      <c r="CB145" s="152"/>
      <c r="CC145" s="152"/>
      <c r="CD145" s="138"/>
      <c r="CE145" s="138"/>
      <c r="CF145" s="138"/>
      <c r="CG145" s="197"/>
    </row>
    <row r="146" spans="3:85" s="305" customFormat="1" ht="39" customHeight="1">
      <c r="C146" s="292"/>
      <c r="D146" s="293" t="s">
        <v>202</v>
      </c>
      <c r="E146" s="906" t="s">
        <v>203</v>
      </c>
      <c r="F146" s="907"/>
      <c r="G146" s="907"/>
      <c r="H146" s="907"/>
      <c r="I146" s="907"/>
      <c r="J146" s="907"/>
      <c r="K146" s="907"/>
      <c r="L146" s="907"/>
      <c r="M146" s="907"/>
      <c r="N146" s="907"/>
      <c r="O146" s="907"/>
      <c r="P146" s="907"/>
      <c r="Q146" s="907"/>
      <c r="R146" s="907"/>
      <c r="S146" s="907"/>
      <c r="T146" s="907"/>
      <c r="U146" s="907"/>
      <c r="V146" s="907"/>
      <c r="W146" s="907"/>
      <c r="X146" s="907"/>
      <c r="Y146" s="907"/>
      <c r="Z146" s="907"/>
      <c r="AA146" s="907"/>
      <c r="AB146" s="907"/>
      <c r="AC146" s="908"/>
      <c r="AD146" s="294" t="s">
        <v>96</v>
      </c>
      <c r="AE146" s="295" t="s">
        <v>96</v>
      </c>
      <c r="AF146" s="296" t="s">
        <v>96</v>
      </c>
      <c r="AG146" s="297" t="s">
        <v>96</v>
      </c>
      <c r="AH146" s="298" t="s">
        <v>96</v>
      </c>
      <c r="AI146" s="299" t="s">
        <v>46</v>
      </c>
      <c r="AJ146" s="300" t="s">
        <v>46</v>
      </c>
      <c r="AK146" s="301" t="s">
        <v>96</v>
      </c>
      <c r="AL146" s="909">
        <f>SUM(AL147:AN150)</f>
        <v>393</v>
      </c>
      <c r="AM146" s="900"/>
      <c r="AN146" s="902"/>
      <c r="AO146" s="909">
        <f>SUM(AO147:AQ150)</f>
        <v>131</v>
      </c>
      <c r="AP146" s="900"/>
      <c r="AQ146" s="902"/>
      <c r="AR146" s="910">
        <f>SUM(AR147:AT150)</f>
        <v>262</v>
      </c>
      <c r="AS146" s="911"/>
      <c r="AT146" s="912"/>
      <c r="AU146" s="909">
        <f>SUM(AU147:AW150)</f>
        <v>192</v>
      </c>
      <c r="AV146" s="900"/>
      <c r="AW146" s="913"/>
      <c r="AX146" s="901">
        <f>SUM(AX147:AZ150)</f>
        <v>70</v>
      </c>
      <c r="AY146" s="900"/>
      <c r="AZ146" s="913"/>
      <c r="BA146" s="900"/>
      <c r="BB146" s="900"/>
      <c r="BC146" s="902"/>
      <c r="BD146" s="900"/>
      <c r="BE146" s="900"/>
      <c r="BF146" s="900"/>
      <c r="BG146" s="901"/>
      <c r="BH146" s="900"/>
      <c r="BI146" s="902"/>
      <c r="BJ146" s="900"/>
      <c r="BK146" s="900"/>
      <c r="BL146" s="900"/>
      <c r="BM146" s="901"/>
      <c r="BN146" s="900"/>
      <c r="BO146" s="902"/>
      <c r="BP146" s="900"/>
      <c r="BQ146" s="900"/>
      <c r="BR146" s="900"/>
      <c r="BS146" s="901">
        <f>SUM(BS147:BU150)</f>
        <v>132</v>
      </c>
      <c r="BT146" s="900"/>
      <c r="BU146" s="902"/>
      <c r="BV146" s="900">
        <f>SUM(BV147:BX150)</f>
        <v>130</v>
      </c>
      <c r="BW146" s="900"/>
      <c r="BX146" s="900"/>
      <c r="BY146" s="901"/>
      <c r="BZ146" s="900"/>
      <c r="CA146" s="902"/>
      <c r="CB146" s="302"/>
      <c r="CC146" s="302"/>
      <c r="CD146" s="303"/>
      <c r="CE146" s="303"/>
      <c r="CF146" s="303"/>
      <c r="CG146" s="304"/>
    </row>
    <row r="147" spans="3:85" ht="35.25" customHeight="1">
      <c r="C147" s="195"/>
      <c r="D147" s="895"/>
      <c r="E147" s="879" t="s">
        <v>276</v>
      </c>
      <c r="F147" s="880"/>
      <c r="G147" s="880"/>
      <c r="H147" s="880"/>
      <c r="I147" s="880"/>
      <c r="J147" s="880"/>
      <c r="K147" s="880"/>
      <c r="L147" s="880"/>
      <c r="M147" s="880"/>
      <c r="N147" s="880"/>
      <c r="O147" s="880"/>
      <c r="P147" s="880"/>
      <c r="Q147" s="880"/>
      <c r="R147" s="880"/>
      <c r="S147" s="880"/>
      <c r="T147" s="880"/>
      <c r="U147" s="880"/>
      <c r="V147" s="880"/>
      <c r="W147" s="880"/>
      <c r="X147" s="880"/>
      <c r="Y147" s="880"/>
      <c r="Z147" s="880"/>
      <c r="AA147" s="880"/>
      <c r="AB147" s="880"/>
      <c r="AC147" s="881"/>
      <c r="AD147" s="227"/>
      <c r="AE147" s="228"/>
      <c r="AF147" s="277"/>
      <c r="AG147" s="240"/>
      <c r="AH147" s="253"/>
      <c r="AI147" s="228"/>
      <c r="AJ147" s="274"/>
      <c r="AK147" s="306"/>
      <c r="AL147" s="882">
        <f>AO147+AR147</f>
        <v>117</v>
      </c>
      <c r="AM147" s="883"/>
      <c r="AN147" s="884"/>
      <c r="AO147" s="882">
        <v>39</v>
      </c>
      <c r="AP147" s="883"/>
      <c r="AQ147" s="884"/>
      <c r="AR147" s="885">
        <f>SUM(BD147:CA147)</f>
        <v>78</v>
      </c>
      <c r="AS147" s="886"/>
      <c r="AT147" s="887"/>
      <c r="AU147" s="888">
        <f>AR147-AX147</f>
        <v>58</v>
      </c>
      <c r="AV147" s="889"/>
      <c r="AW147" s="890"/>
      <c r="AX147" s="891">
        <v>20</v>
      </c>
      <c r="AY147" s="883"/>
      <c r="AZ147" s="892"/>
      <c r="BA147" s="893"/>
      <c r="BB147" s="893"/>
      <c r="BC147" s="894"/>
      <c r="BD147" s="746"/>
      <c r="BE147" s="746"/>
      <c r="BF147" s="746"/>
      <c r="BG147" s="757"/>
      <c r="BH147" s="746"/>
      <c r="BI147" s="761"/>
      <c r="BJ147" s="746"/>
      <c r="BK147" s="746"/>
      <c r="BL147" s="746"/>
      <c r="BM147" s="872"/>
      <c r="BN147" s="873"/>
      <c r="BO147" s="874"/>
      <c r="BP147" s="875"/>
      <c r="BQ147" s="876"/>
      <c r="BR147" s="877"/>
      <c r="BS147" s="872"/>
      <c r="BT147" s="873"/>
      <c r="BU147" s="874"/>
      <c r="BV147" s="875">
        <v>78</v>
      </c>
      <c r="BW147" s="876"/>
      <c r="BX147" s="877"/>
      <c r="BY147" s="861"/>
      <c r="BZ147" s="862"/>
      <c r="CA147" s="863"/>
      <c r="CB147" s="152"/>
      <c r="CC147" s="152"/>
      <c r="CD147" s="138"/>
      <c r="CE147" s="138"/>
      <c r="CF147" s="138"/>
      <c r="CG147" s="197"/>
    </row>
    <row r="148" spans="3:85" ht="18" customHeight="1">
      <c r="C148" s="195"/>
      <c r="D148" s="896"/>
      <c r="E148" s="879" t="s">
        <v>204</v>
      </c>
      <c r="F148" s="880"/>
      <c r="G148" s="880"/>
      <c r="H148" s="880"/>
      <c r="I148" s="880"/>
      <c r="J148" s="880"/>
      <c r="K148" s="880"/>
      <c r="L148" s="880"/>
      <c r="M148" s="880"/>
      <c r="N148" s="880"/>
      <c r="O148" s="880"/>
      <c r="P148" s="880"/>
      <c r="Q148" s="880"/>
      <c r="R148" s="880"/>
      <c r="S148" s="880"/>
      <c r="T148" s="880"/>
      <c r="U148" s="880"/>
      <c r="V148" s="880"/>
      <c r="W148" s="880"/>
      <c r="X148" s="880"/>
      <c r="Y148" s="880"/>
      <c r="Z148" s="880"/>
      <c r="AA148" s="880"/>
      <c r="AB148" s="880"/>
      <c r="AC148" s="881"/>
      <c r="AD148" s="227"/>
      <c r="AE148" s="228"/>
      <c r="AF148" s="277"/>
      <c r="AG148" s="240"/>
      <c r="AH148" s="253"/>
      <c r="AI148" s="228"/>
      <c r="AJ148" s="274"/>
      <c r="AK148" s="306"/>
      <c r="AL148" s="882">
        <f>AO148+AR148</f>
        <v>78</v>
      </c>
      <c r="AM148" s="883"/>
      <c r="AN148" s="884"/>
      <c r="AO148" s="882">
        <v>26</v>
      </c>
      <c r="AP148" s="883"/>
      <c r="AQ148" s="884"/>
      <c r="AR148" s="885">
        <f>SUM(BD148:CA148)</f>
        <v>52</v>
      </c>
      <c r="AS148" s="886"/>
      <c r="AT148" s="887"/>
      <c r="AU148" s="888">
        <f>AR148-AX148</f>
        <v>44</v>
      </c>
      <c r="AV148" s="889"/>
      <c r="AW148" s="890"/>
      <c r="AX148" s="891">
        <v>8</v>
      </c>
      <c r="AY148" s="883"/>
      <c r="AZ148" s="892"/>
      <c r="BA148" s="893"/>
      <c r="BB148" s="893"/>
      <c r="BC148" s="894"/>
      <c r="BD148" s="746"/>
      <c r="BE148" s="746"/>
      <c r="BF148" s="746"/>
      <c r="BG148" s="757"/>
      <c r="BH148" s="746"/>
      <c r="BI148" s="761"/>
      <c r="BJ148" s="746"/>
      <c r="BK148" s="746"/>
      <c r="BL148" s="746"/>
      <c r="BM148" s="872"/>
      <c r="BN148" s="873"/>
      <c r="BO148" s="874"/>
      <c r="BP148" s="875"/>
      <c r="BQ148" s="876"/>
      <c r="BR148" s="877"/>
      <c r="BS148" s="872"/>
      <c r="BT148" s="873"/>
      <c r="BU148" s="874"/>
      <c r="BV148" s="875">
        <v>52</v>
      </c>
      <c r="BW148" s="876"/>
      <c r="BX148" s="877"/>
      <c r="BY148" s="861"/>
      <c r="BZ148" s="862"/>
      <c r="CA148" s="863"/>
      <c r="CB148" s="152"/>
      <c r="CC148" s="152"/>
      <c r="CD148" s="138"/>
      <c r="CE148" s="138"/>
      <c r="CF148" s="138"/>
      <c r="CG148" s="197"/>
    </row>
    <row r="149" spans="3:85" ht="18" customHeight="1">
      <c r="C149" s="195"/>
      <c r="D149" s="896"/>
      <c r="E149" s="879" t="s">
        <v>277</v>
      </c>
      <c r="F149" s="880"/>
      <c r="G149" s="880"/>
      <c r="H149" s="880"/>
      <c r="I149" s="880"/>
      <c r="J149" s="880"/>
      <c r="K149" s="880"/>
      <c r="L149" s="880"/>
      <c r="M149" s="880"/>
      <c r="N149" s="880"/>
      <c r="O149" s="880"/>
      <c r="P149" s="880"/>
      <c r="Q149" s="880"/>
      <c r="R149" s="880"/>
      <c r="S149" s="880"/>
      <c r="T149" s="880"/>
      <c r="U149" s="880"/>
      <c r="V149" s="880"/>
      <c r="W149" s="880"/>
      <c r="X149" s="880"/>
      <c r="Y149" s="880"/>
      <c r="Z149" s="880"/>
      <c r="AA149" s="880"/>
      <c r="AB149" s="880"/>
      <c r="AC149" s="881"/>
      <c r="AD149" s="227"/>
      <c r="AE149" s="228"/>
      <c r="AF149" s="277"/>
      <c r="AG149" s="240"/>
      <c r="AH149" s="253"/>
      <c r="AI149" s="228"/>
      <c r="AJ149" s="274"/>
      <c r="AK149" s="306"/>
      <c r="AL149" s="882">
        <f>AO149+AR149</f>
        <v>132</v>
      </c>
      <c r="AM149" s="883"/>
      <c r="AN149" s="884"/>
      <c r="AO149" s="882">
        <v>44</v>
      </c>
      <c r="AP149" s="883"/>
      <c r="AQ149" s="884"/>
      <c r="AR149" s="885">
        <f>SUM(BD149:CA149)</f>
        <v>88</v>
      </c>
      <c r="AS149" s="886"/>
      <c r="AT149" s="887"/>
      <c r="AU149" s="888">
        <f>AR149-AX149</f>
        <v>56</v>
      </c>
      <c r="AV149" s="889"/>
      <c r="AW149" s="890"/>
      <c r="AX149" s="891">
        <v>32</v>
      </c>
      <c r="AY149" s="883"/>
      <c r="AZ149" s="892"/>
      <c r="BA149" s="893"/>
      <c r="BB149" s="893"/>
      <c r="BC149" s="894"/>
      <c r="BD149" s="746"/>
      <c r="BE149" s="746"/>
      <c r="BF149" s="746"/>
      <c r="BG149" s="757"/>
      <c r="BH149" s="746"/>
      <c r="BI149" s="761"/>
      <c r="BJ149" s="746"/>
      <c r="BK149" s="746"/>
      <c r="BL149" s="746"/>
      <c r="BM149" s="872"/>
      <c r="BN149" s="873"/>
      <c r="BO149" s="874"/>
      <c r="BP149" s="878"/>
      <c r="BQ149" s="878"/>
      <c r="BR149" s="878"/>
      <c r="BS149" s="872">
        <v>88</v>
      </c>
      <c r="BT149" s="873"/>
      <c r="BU149" s="874"/>
      <c r="BV149" s="878"/>
      <c r="BW149" s="878"/>
      <c r="BX149" s="878"/>
      <c r="BY149" s="861"/>
      <c r="BZ149" s="862"/>
      <c r="CA149" s="863"/>
      <c r="CB149" s="152"/>
      <c r="CC149" s="152"/>
      <c r="CD149" s="138"/>
      <c r="CE149" s="138"/>
      <c r="CF149" s="138"/>
      <c r="CG149" s="197"/>
    </row>
    <row r="150" spans="3:85" ht="18" customHeight="1" thickBot="1">
      <c r="C150" s="195"/>
      <c r="D150" s="896"/>
      <c r="E150" s="897" t="s">
        <v>206</v>
      </c>
      <c r="F150" s="898"/>
      <c r="G150" s="898"/>
      <c r="H150" s="898"/>
      <c r="I150" s="898"/>
      <c r="J150" s="898"/>
      <c r="K150" s="898"/>
      <c r="L150" s="898"/>
      <c r="M150" s="898"/>
      <c r="N150" s="898"/>
      <c r="O150" s="898"/>
      <c r="P150" s="898"/>
      <c r="Q150" s="898"/>
      <c r="R150" s="898"/>
      <c r="S150" s="898"/>
      <c r="T150" s="898"/>
      <c r="U150" s="898"/>
      <c r="V150" s="898"/>
      <c r="W150" s="898"/>
      <c r="X150" s="898"/>
      <c r="Y150" s="898"/>
      <c r="Z150" s="898"/>
      <c r="AA150" s="898"/>
      <c r="AB150" s="898"/>
      <c r="AC150" s="899"/>
      <c r="AD150" s="307"/>
      <c r="AE150" s="308"/>
      <c r="AF150" s="277"/>
      <c r="AG150" s="240"/>
      <c r="AH150" s="309"/>
      <c r="AI150" s="308"/>
      <c r="AJ150" s="274"/>
      <c r="AK150" s="310"/>
      <c r="AL150" s="882">
        <f>AO150+AR150</f>
        <v>66</v>
      </c>
      <c r="AM150" s="883"/>
      <c r="AN150" s="884"/>
      <c r="AO150" s="882">
        <v>22</v>
      </c>
      <c r="AP150" s="883"/>
      <c r="AQ150" s="884"/>
      <c r="AR150" s="885">
        <f>SUM(BD150:CA150)</f>
        <v>44</v>
      </c>
      <c r="AS150" s="886"/>
      <c r="AT150" s="887"/>
      <c r="AU150" s="888">
        <f>AR150-AX150</f>
        <v>34</v>
      </c>
      <c r="AV150" s="889"/>
      <c r="AW150" s="890"/>
      <c r="AX150" s="891">
        <v>10</v>
      </c>
      <c r="AY150" s="883"/>
      <c r="AZ150" s="892"/>
      <c r="BA150" s="893"/>
      <c r="BB150" s="893"/>
      <c r="BC150" s="894"/>
      <c r="BD150" s="746"/>
      <c r="BE150" s="746"/>
      <c r="BF150" s="746"/>
      <c r="BG150" s="757"/>
      <c r="BH150" s="746"/>
      <c r="BI150" s="761"/>
      <c r="BJ150" s="746"/>
      <c r="BK150" s="746"/>
      <c r="BL150" s="746"/>
      <c r="BM150" s="872"/>
      <c r="BN150" s="873"/>
      <c r="BO150" s="874"/>
      <c r="BP150" s="875"/>
      <c r="BQ150" s="876"/>
      <c r="BR150" s="877"/>
      <c r="BS150" s="872">
        <v>44</v>
      </c>
      <c r="BT150" s="873"/>
      <c r="BU150" s="874"/>
      <c r="BV150" s="875"/>
      <c r="BW150" s="876"/>
      <c r="BX150" s="877"/>
      <c r="BY150" s="861"/>
      <c r="BZ150" s="862"/>
      <c r="CA150" s="863"/>
      <c r="CB150" s="152"/>
      <c r="CC150" s="152"/>
      <c r="CD150" s="138"/>
      <c r="CE150" s="138"/>
      <c r="CF150" s="138"/>
      <c r="CG150" s="197"/>
    </row>
    <row r="151" spans="3:85" ht="18.75" customHeight="1" thickBot="1">
      <c r="C151" s="195"/>
      <c r="D151" s="324" t="s">
        <v>207</v>
      </c>
      <c r="E151" s="1485" t="s">
        <v>292</v>
      </c>
      <c r="F151" s="1486"/>
      <c r="G151" s="1486"/>
      <c r="H151" s="1486"/>
      <c r="I151" s="1486"/>
      <c r="J151" s="1486"/>
      <c r="K151" s="1486"/>
      <c r="L151" s="1486"/>
      <c r="M151" s="1486"/>
      <c r="N151" s="1486"/>
      <c r="O151" s="1486"/>
      <c r="P151" s="1486"/>
      <c r="Q151" s="1486"/>
      <c r="R151" s="1486"/>
      <c r="S151" s="1486"/>
      <c r="T151" s="1486"/>
      <c r="U151" s="1486"/>
      <c r="V151" s="1486"/>
      <c r="W151" s="1486"/>
      <c r="X151" s="1486"/>
      <c r="Y151" s="1486"/>
      <c r="Z151" s="1486"/>
      <c r="AA151" s="1486"/>
      <c r="AB151" s="1486"/>
      <c r="AC151" s="1487"/>
      <c r="AD151" s="858" t="s">
        <v>111</v>
      </c>
      <c r="AE151" s="859"/>
      <c r="AF151" s="859"/>
      <c r="AG151" s="859"/>
      <c r="AH151" s="859"/>
      <c r="AI151" s="859"/>
      <c r="AJ151" s="859"/>
      <c r="AK151" s="859"/>
      <c r="AL151" s="867">
        <v>108</v>
      </c>
      <c r="AM151" s="868"/>
      <c r="AN151" s="869"/>
      <c r="AO151" s="867"/>
      <c r="AP151" s="868"/>
      <c r="AQ151" s="869"/>
      <c r="AR151" s="867"/>
      <c r="AS151" s="868"/>
      <c r="AT151" s="869"/>
      <c r="AU151" s="870"/>
      <c r="AV151" s="859"/>
      <c r="AW151" s="871"/>
      <c r="AX151" s="858"/>
      <c r="AY151" s="859"/>
      <c r="AZ151" s="871"/>
      <c r="BA151" s="859"/>
      <c r="BB151" s="859"/>
      <c r="BC151" s="860"/>
      <c r="BD151" s="859"/>
      <c r="BE151" s="859"/>
      <c r="BF151" s="859"/>
      <c r="BG151" s="858"/>
      <c r="BH151" s="859"/>
      <c r="BI151" s="860"/>
      <c r="BJ151" s="859"/>
      <c r="BK151" s="859"/>
      <c r="BL151" s="859"/>
      <c r="BM151" s="858"/>
      <c r="BN151" s="859"/>
      <c r="BO151" s="860"/>
      <c r="BP151" s="859"/>
      <c r="BQ151" s="859"/>
      <c r="BR151" s="859"/>
      <c r="BS151" s="858"/>
      <c r="BT151" s="859"/>
      <c r="BU151" s="860"/>
      <c r="BV151" s="856">
        <v>108</v>
      </c>
      <c r="BW151" s="856"/>
      <c r="BX151" s="856"/>
      <c r="BY151" s="855"/>
      <c r="BZ151" s="856"/>
      <c r="CA151" s="857"/>
      <c r="CB151" s="152"/>
      <c r="CC151" s="152"/>
      <c r="CD151" s="138"/>
      <c r="CE151" s="138"/>
      <c r="CF151" s="138"/>
      <c r="CG151" s="197"/>
    </row>
    <row r="152" spans="3:85" ht="18" customHeight="1">
      <c r="C152" s="195"/>
      <c r="D152" s="1482" t="s">
        <v>302</v>
      </c>
      <c r="E152" s="1483"/>
      <c r="F152" s="1483"/>
      <c r="G152" s="1483"/>
      <c r="H152" s="1483"/>
      <c r="I152" s="1483"/>
      <c r="J152" s="1483"/>
      <c r="K152" s="1483"/>
      <c r="L152" s="1483"/>
      <c r="M152" s="1483"/>
      <c r="N152" s="1483"/>
      <c r="O152" s="1483"/>
      <c r="P152" s="1483"/>
      <c r="Q152" s="1483"/>
      <c r="R152" s="1483"/>
      <c r="S152" s="1483"/>
      <c r="T152" s="1483"/>
      <c r="U152" s="1483"/>
      <c r="V152" s="1483"/>
      <c r="W152" s="1483"/>
      <c r="X152" s="1483"/>
      <c r="Y152" s="1483"/>
      <c r="Z152" s="1483"/>
      <c r="AA152" s="1483"/>
      <c r="AB152" s="1483"/>
      <c r="AC152" s="1484"/>
      <c r="AD152" s="839"/>
      <c r="AE152" s="840"/>
      <c r="AF152" s="840"/>
      <c r="AG152" s="840"/>
      <c r="AH152" s="840"/>
      <c r="AI152" s="840"/>
      <c r="AJ152" s="840"/>
      <c r="AK152" s="840"/>
      <c r="AL152" s="843">
        <f>AL90+AL99+AL102</f>
        <v>5130</v>
      </c>
      <c r="AM152" s="844"/>
      <c r="AN152" s="845"/>
      <c r="AO152" s="843">
        <f>AO90+AO99+AO102</f>
        <v>1710</v>
      </c>
      <c r="AP152" s="844"/>
      <c r="AQ152" s="845"/>
      <c r="AR152" s="843">
        <f>AR90+AR99+AR102</f>
        <v>3420</v>
      </c>
      <c r="AS152" s="844"/>
      <c r="AT152" s="845"/>
      <c r="AU152" s="843">
        <f>AU90+AU99+AU102</f>
        <v>1808</v>
      </c>
      <c r="AV152" s="844"/>
      <c r="AW152" s="844"/>
      <c r="AX152" s="849">
        <f>AX90+AX99+AX102</f>
        <v>1600</v>
      </c>
      <c r="AY152" s="844"/>
      <c r="AZ152" s="844"/>
      <c r="BA152" s="851">
        <f>BA110+BA119</f>
        <v>12</v>
      </c>
      <c r="BB152" s="852"/>
      <c r="BC152" s="853"/>
      <c r="BD152" s="824">
        <f>BD90+BD99+BD102</f>
        <v>0</v>
      </c>
      <c r="BE152" s="824"/>
      <c r="BF152" s="824"/>
      <c r="BG152" s="823">
        <f>BG90+BG99+BG102</f>
        <v>0</v>
      </c>
      <c r="BH152" s="824"/>
      <c r="BI152" s="825"/>
      <c r="BJ152" s="824">
        <f>BJ90+BJ99+BJ102</f>
        <v>612</v>
      </c>
      <c r="BK152" s="824"/>
      <c r="BL152" s="824"/>
      <c r="BM152" s="823">
        <f>BM90+BM99+BM102</f>
        <v>756</v>
      </c>
      <c r="BN152" s="824"/>
      <c r="BO152" s="825"/>
      <c r="BP152" s="824">
        <f>BP90+BP99+BP102</f>
        <v>468</v>
      </c>
      <c r="BQ152" s="824"/>
      <c r="BR152" s="824"/>
      <c r="BS152" s="823">
        <f>BS90+BS99+BS102</f>
        <v>792</v>
      </c>
      <c r="BT152" s="824"/>
      <c r="BU152" s="825"/>
      <c r="BV152" s="824">
        <f>BV90+BV99+BV102</f>
        <v>468</v>
      </c>
      <c r="BW152" s="824"/>
      <c r="BX152" s="824"/>
      <c r="BY152" s="823">
        <f>BY90+BY99+BY102</f>
        <v>324</v>
      </c>
      <c r="BZ152" s="824"/>
      <c r="CA152" s="825"/>
      <c r="CB152" s="152"/>
      <c r="CC152" s="152"/>
      <c r="CD152" s="138"/>
      <c r="CE152" s="138"/>
      <c r="CF152" s="138"/>
      <c r="CG152" s="197"/>
    </row>
    <row r="153" spans="3:85" ht="18" customHeight="1">
      <c r="C153" s="195"/>
      <c r="D153" s="836"/>
      <c r="E153" s="837"/>
      <c r="F153" s="837"/>
      <c r="G153" s="837"/>
      <c r="H153" s="837"/>
      <c r="I153" s="837"/>
      <c r="J153" s="837"/>
      <c r="K153" s="837"/>
      <c r="L153" s="837"/>
      <c r="M153" s="837"/>
      <c r="N153" s="837"/>
      <c r="O153" s="837"/>
      <c r="P153" s="837"/>
      <c r="Q153" s="837"/>
      <c r="R153" s="837"/>
      <c r="S153" s="837"/>
      <c r="T153" s="837"/>
      <c r="U153" s="837"/>
      <c r="V153" s="837"/>
      <c r="W153" s="837"/>
      <c r="X153" s="837"/>
      <c r="Y153" s="837"/>
      <c r="Z153" s="837"/>
      <c r="AA153" s="837"/>
      <c r="AB153" s="837"/>
      <c r="AC153" s="838"/>
      <c r="AD153" s="841"/>
      <c r="AE153" s="842"/>
      <c r="AF153" s="842"/>
      <c r="AG153" s="842"/>
      <c r="AH153" s="842"/>
      <c r="AI153" s="842"/>
      <c r="AJ153" s="842"/>
      <c r="AK153" s="842"/>
      <c r="AL153" s="846"/>
      <c r="AM153" s="847"/>
      <c r="AN153" s="848"/>
      <c r="AO153" s="846"/>
      <c r="AP153" s="847"/>
      <c r="AQ153" s="848"/>
      <c r="AR153" s="846"/>
      <c r="AS153" s="847"/>
      <c r="AT153" s="848"/>
      <c r="AU153" s="846"/>
      <c r="AV153" s="847"/>
      <c r="AW153" s="847"/>
      <c r="AX153" s="850"/>
      <c r="AY153" s="847"/>
      <c r="AZ153" s="847"/>
      <c r="BA153" s="841"/>
      <c r="BB153" s="842"/>
      <c r="BC153" s="854"/>
      <c r="BD153" s="824">
        <f>BD152+BG152</f>
        <v>0</v>
      </c>
      <c r="BE153" s="824"/>
      <c r="BF153" s="824"/>
      <c r="BG153" s="824"/>
      <c r="BH153" s="824"/>
      <c r="BI153" s="825"/>
      <c r="BJ153" s="826">
        <f>IF(BJ152+BM152&lt;&gt;1368,"ошибка",1368)</f>
        <v>1368</v>
      </c>
      <c r="BK153" s="824"/>
      <c r="BL153" s="824"/>
      <c r="BM153" s="824"/>
      <c r="BN153" s="824"/>
      <c r="BO153" s="825"/>
      <c r="BP153" s="826">
        <f>IF(BP152+BS152&lt;&gt;1260,"ошибка",1260)</f>
        <v>1260</v>
      </c>
      <c r="BQ153" s="824"/>
      <c r="BR153" s="824"/>
      <c r="BS153" s="824"/>
      <c r="BT153" s="824"/>
      <c r="BU153" s="825"/>
      <c r="BV153" s="826">
        <f>IF(BV152+BY152&lt;&gt;792,"ошибка",792)</f>
        <v>792</v>
      </c>
      <c r="BW153" s="824"/>
      <c r="BX153" s="824"/>
      <c r="BY153" s="824"/>
      <c r="BZ153" s="824"/>
      <c r="CA153" s="825"/>
      <c r="CB153" s="152"/>
      <c r="CC153" s="152"/>
      <c r="CD153" s="138"/>
      <c r="CE153" s="138"/>
      <c r="CF153" s="138"/>
      <c r="CG153" s="197"/>
    </row>
    <row r="154" spans="3:85" ht="18" customHeight="1">
      <c r="C154" s="195"/>
      <c r="D154" s="827" t="s">
        <v>293</v>
      </c>
      <c r="E154" s="828"/>
      <c r="F154" s="828"/>
      <c r="G154" s="828"/>
      <c r="H154" s="828"/>
      <c r="I154" s="828"/>
      <c r="J154" s="828"/>
      <c r="K154" s="828"/>
      <c r="L154" s="828"/>
      <c r="M154" s="828"/>
      <c r="N154" s="828"/>
      <c r="O154" s="828"/>
      <c r="P154" s="828"/>
      <c r="Q154" s="828"/>
      <c r="R154" s="828"/>
      <c r="S154" s="828"/>
      <c r="T154" s="828"/>
      <c r="U154" s="828"/>
      <c r="V154" s="828"/>
      <c r="W154" s="828"/>
      <c r="X154" s="828"/>
      <c r="Y154" s="828"/>
      <c r="Z154" s="828"/>
      <c r="AA154" s="828"/>
      <c r="AB154" s="828"/>
      <c r="AC154" s="829"/>
      <c r="AD154" s="833"/>
      <c r="AE154" s="818"/>
      <c r="AF154" s="818"/>
      <c r="AG154" s="818"/>
      <c r="AH154" s="818"/>
      <c r="AI154" s="818"/>
      <c r="AJ154" s="818"/>
      <c r="AK154" s="818"/>
      <c r="AL154" s="812">
        <f>AL71+AL84+AL90+AL99+AL102</f>
        <v>7236</v>
      </c>
      <c r="AM154" s="813"/>
      <c r="AN154" s="834"/>
      <c r="AO154" s="812">
        <f>AO71+AO84+AO90+AO99+AO102</f>
        <v>2412</v>
      </c>
      <c r="AP154" s="813"/>
      <c r="AQ154" s="834"/>
      <c r="AR154" s="812">
        <f>AR88+AR90+AR99+AR102</f>
        <v>4824</v>
      </c>
      <c r="AS154" s="813"/>
      <c r="AT154" s="834"/>
      <c r="AU154" s="812">
        <f>AU88+AU90+AU99+AU102</f>
        <v>2490</v>
      </c>
      <c r="AV154" s="813"/>
      <c r="AW154" s="813"/>
      <c r="AX154" s="816">
        <f>AX88+AX90+AX99+AX102</f>
        <v>2322</v>
      </c>
      <c r="AY154" s="813"/>
      <c r="AZ154" s="813"/>
      <c r="BA154" s="816">
        <f>BA152</f>
        <v>12</v>
      </c>
      <c r="BB154" s="818"/>
      <c r="BC154" s="819"/>
      <c r="BD154" s="809">
        <f>BD88+BD90+BD99+BD102</f>
        <v>612</v>
      </c>
      <c r="BE154" s="809"/>
      <c r="BF154" s="809"/>
      <c r="BG154" s="808">
        <f>BG88+BG90+BG99+BG102</f>
        <v>792</v>
      </c>
      <c r="BH154" s="809"/>
      <c r="BI154" s="810"/>
      <c r="BJ154" s="809">
        <f>BJ88+BJ90+BJ99+BJ102</f>
        <v>612</v>
      </c>
      <c r="BK154" s="809"/>
      <c r="BL154" s="809"/>
      <c r="BM154" s="808">
        <f>BM88+BM90+BM99+BM102</f>
        <v>756</v>
      </c>
      <c r="BN154" s="809"/>
      <c r="BO154" s="810"/>
      <c r="BP154" s="809">
        <f>BP88+BP90+BP99+BP102</f>
        <v>468</v>
      </c>
      <c r="BQ154" s="809"/>
      <c r="BR154" s="809"/>
      <c r="BS154" s="808">
        <f>BS88+BS90+BS99+BS102</f>
        <v>792</v>
      </c>
      <c r="BT154" s="809"/>
      <c r="BU154" s="810"/>
      <c r="BV154" s="809">
        <f>BV88+BV90+BV99+BV102</f>
        <v>468</v>
      </c>
      <c r="BW154" s="809"/>
      <c r="BX154" s="809"/>
      <c r="BY154" s="808">
        <f>BY88+BY90+BY99+BY102</f>
        <v>324</v>
      </c>
      <c r="BZ154" s="809"/>
      <c r="CA154" s="810"/>
      <c r="CB154" s="152"/>
      <c r="CC154" s="152"/>
      <c r="CD154" s="138"/>
      <c r="CE154" s="138"/>
      <c r="CF154" s="138"/>
      <c r="CG154" s="197"/>
    </row>
    <row r="155" spans="3:85" ht="18" customHeight="1">
      <c r="C155" s="195"/>
      <c r="D155" s="830"/>
      <c r="E155" s="831"/>
      <c r="F155" s="831"/>
      <c r="G155" s="831"/>
      <c r="H155" s="831"/>
      <c r="I155" s="831"/>
      <c r="J155" s="831"/>
      <c r="K155" s="831"/>
      <c r="L155" s="831"/>
      <c r="M155" s="831"/>
      <c r="N155" s="831"/>
      <c r="O155" s="831"/>
      <c r="P155" s="831"/>
      <c r="Q155" s="831"/>
      <c r="R155" s="831"/>
      <c r="S155" s="831"/>
      <c r="T155" s="831"/>
      <c r="U155" s="831"/>
      <c r="V155" s="831"/>
      <c r="W155" s="831"/>
      <c r="X155" s="831"/>
      <c r="Y155" s="831"/>
      <c r="Z155" s="831"/>
      <c r="AA155" s="831"/>
      <c r="AB155" s="831"/>
      <c r="AC155" s="832"/>
      <c r="AD155" s="820"/>
      <c r="AE155" s="821"/>
      <c r="AF155" s="821"/>
      <c r="AG155" s="821"/>
      <c r="AH155" s="821"/>
      <c r="AI155" s="821"/>
      <c r="AJ155" s="821"/>
      <c r="AK155" s="821"/>
      <c r="AL155" s="814"/>
      <c r="AM155" s="815"/>
      <c r="AN155" s="835"/>
      <c r="AO155" s="814"/>
      <c r="AP155" s="815"/>
      <c r="AQ155" s="835"/>
      <c r="AR155" s="814"/>
      <c r="AS155" s="815"/>
      <c r="AT155" s="835"/>
      <c r="AU155" s="814"/>
      <c r="AV155" s="815"/>
      <c r="AW155" s="815"/>
      <c r="AX155" s="817"/>
      <c r="AY155" s="815"/>
      <c r="AZ155" s="815"/>
      <c r="BA155" s="820"/>
      <c r="BB155" s="821"/>
      <c r="BC155" s="822"/>
      <c r="BD155" s="809">
        <f>IF(BD154+BG154&lt;&gt;1404,"ошибка",1404)</f>
        <v>1404</v>
      </c>
      <c r="BE155" s="809"/>
      <c r="BF155" s="809"/>
      <c r="BG155" s="809"/>
      <c r="BH155" s="809"/>
      <c r="BI155" s="810"/>
      <c r="BJ155" s="811">
        <f>IF(BJ154+BM154&lt;&gt;1368,"ошибка",1368)</f>
        <v>1368</v>
      </c>
      <c r="BK155" s="809"/>
      <c r="BL155" s="809"/>
      <c r="BM155" s="809"/>
      <c r="BN155" s="809"/>
      <c r="BO155" s="810"/>
      <c r="BP155" s="811">
        <f>IF(BP154+BS154&lt;&gt;1260,"ошибка",1260)</f>
        <v>1260</v>
      </c>
      <c r="BQ155" s="809"/>
      <c r="BR155" s="809"/>
      <c r="BS155" s="809"/>
      <c r="BT155" s="809"/>
      <c r="BU155" s="810"/>
      <c r="BV155" s="811">
        <f>IF(BV154+BY154&lt;&gt;792,"ошибка",792)</f>
        <v>792</v>
      </c>
      <c r="BW155" s="809"/>
      <c r="BX155" s="809"/>
      <c r="BY155" s="809"/>
      <c r="BZ155" s="809"/>
      <c r="CA155" s="810"/>
      <c r="CB155" s="152"/>
      <c r="CC155" s="152"/>
      <c r="CD155" s="138"/>
      <c r="CE155" s="138"/>
      <c r="CF155" s="138"/>
      <c r="CG155" s="197"/>
    </row>
    <row r="156" spans="3:85" s="105" customFormat="1" ht="18" customHeight="1">
      <c r="C156" s="556"/>
      <c r="D156" s="557" t="s">
        <v>337</v>
      </c>
      <c r="E156" s="610" t="s">
        <v>198</v>
      </c>
      <c r="F156" s="611"/>
      <c r="G156" s="611"/>
      <c r="H156" s="611"/>
      <c r="I156" s="611"/>
      <c r="J156" s="611"/>
      <c r="K156" s="611"/>
      <c r="L156" s="611"/>
      <c r="M156" s="611"/>
      <c r="N156" s="611"/>
      <c r="O156" s="611"/>
      <c r="P156" s="611"/>
      <c r="Q156" s="611"/>
      <c r="R156" s="611"/>
      <c r="S156" s="611"/>
      <c r="T156" s="611"/>
      <c r="U156" s="611"/>
      <c r="V156" s="611"/>
      <c r="W156" s="611"/>
      <c r="X156" s="611"/>
      <c r="Y156" s="611"/>
      <c r="Z156" s="611"/>
      <c r="AA156" s="611"/>
      <c r="AB156" s="611"/>
      <c r="AC156" s="612"/>
      <c r="AD156" s="587"/>
      <c r="AE156" s="588"/>
      <c r="AF156" s="588"/>
      <c r="AG156" s="588"/>
      <c r="AH156" s="588"/>
      <c r="AI156" s="588"/>
      <c r="AJ156" s="588"/>
      <c r="AK156" s="588"/>
      <c r="AL156" s="589" t="s">
        <v>338</v>
      </c>
      <c r="AM156" s="590"/>
      <c r="AN156" s="591"/>
      <c r="AO156" s="595"/>
      <c r="AP156" s="596"/>
      <c r="AQ156" s="597"/>
      <c r="AR156" s="598">
        <f>SUM(BD156:CA157)</f>
        <v>504</v>
      </c>
      <c r="AS156" s="599"/>
      <c r="AT156" s="600"/>
      <c r="AU156" s="595"/>
      <c r="AV156" s="596"/>
      <c r="AW156" s="601"/>
      <c r="AX156" s="602"/>
      <c r="AY156" s="603"/>
      <c r="AZ156" s="604"/>
      <c r="BA156" s="588"/>
      <c r="BB156" s="588"/>
      <c r="BC156" s="605"/>
      <c r="BD156" s="588"/>
      <c r="BE156" s="588"/>
      <c r="BF156" s="606"/>
      <c r="BG156" s="587"/>
      <c r="BH156" s="588"/>
      <c r="BI156" s="588"/>
      <c r="BJ156" s="607"/>
      <c r="BK156" s="588"/>
      <c r="BL156" s="606"/>
      <c r="BM156" s="602">
        <v>72</v>
      </c>
      <c r="BN156" s="603"/>
      <c r="BO156" s="608"/>
      <c r="BP156" s="588"/>
      <c r="BQ156" s="588"/>
      <c r="BR156" s="606"/>
      <c r="BS156" s="602">
        <v>72</v>
      </c>
      <c r="BT156" s="603"/>
      <c r="BU156" s="603"/>
      <c r="BV156" s="609"/>
      <c r="BW156" s="603"/>
      <c r="BX156" s="604"/>
      <c r="BY156" s="602"/>
      <c r="BZ156" s="603"/>
      <c r="CA156" s="608"/>
      <c r="CB156" s="558"/>
      <c r="CC156" s="558"/>
      <c r="CD156" s="347"/>
      <c r="CE156" s="347"/>
      <c r="CF156" s="347"/>
      <c r="CG156" s="559"/>
    </row>
    <row r="157" spans="3:85" s="105" customFormat="1" ht="18" customHeight="1">
      <c r="C157" s="556"/>
      <c r="D157" s="560" t="s">
        <v>339</v>
      </c>
      <c r="E157" s="610" t="s">
        <v>177</v>
      </c>
      <c r="F157" s="611"/>
      <c r="G157" s="611"/>
      <c r="H157" s="611"/>
      <c r="I157" s="611"/>
      <c r="J157" s="611"/>
      <c r="K157" s="611"/>
      <c r="L157" s="611"/>
      <c r="M157" s="611"/>
      <c r="N157" s="611"/>
      <c r="O157" s="611"/>
      <c r="P157" s="611"/>
      <c r="Q157" s="611"/>
      <c r="R157" s="611"/>
      <c r="S157" s="611"/>
      <c r="T157" s="611"/>
      <c r="U157" s="611"/>
      <c r="V157" s="611"/>
      <c r="W157" s="611"/>
      <c r="X157" s="611"/>
      <c r="Y157" s="611"/>
      <c r="Z157" s="611"/>
      <c r="AA157" s="611"/>
      <c r="AB157" s="611"/>
      <c r="AC157" s="612"/>
      <c r="AD157" s="613"/>
      <c r="AE157" s="614"/>
      <c r="AF157" s="614"/>
      <c r="AG157" s="614"/>
      <c r="AH157" s="614"/>
      <c r="AI157" s="614"/>
      <c r="AJ157" s="614"/>
      <c r="AK157" s="614"/>
      <c r="AL157" s="592"/>
      <c r="AM157" s="593"/>
      <c r="AN157" s="594"/>
      <c r="AO157" s="595"/>
      <c r="AP157" s="596"/>
      <c r="AQ157" s="597"/>
      <c r="AR157" s="595"/>
      <c r="AS157" s="596"/>
      <c r="AT157" s="597"/>
      <c r="AU157" s="595"/>
      <c r="AV157" s="596"/>
      <c r="AW157" s="601"/>
      <c r="AX157" s="602"/>
      <c r="AY157" s="603"/>
      <c r="AZ157" s="604"/>
      <c r="BA157" s="588"/>
      <c r="BB157" s="588"/>
      <c r="BC157" s="605"/>
      <c r="BD157" s="588"/>
      <c r="BE157" s="588"/>
      <c r="BF157" s="606"/>
      <c r="BG157" s="587"/>
      <c r="BH157" s="588"/>
      <c r="BI157" s="588"/>
      <c r="BJ157" s="607"/>
      <c r="BK157" s="588"/>
      <c r="BL157" s="606"/>
      <c r="BM157" s="602"/>
      <c r="BN157" s="603"/>
      <c r="BO157" s="608"/>
      <c r="BP157" s="588">
        <v>108</v>
      </c>
      <c r="BQ157" s="588"/>
      <c r="BR157" s="606"/>
      <c r="BS157" s="602"/>
      <c r="BT157" s="603"/>
      <c r="BU157" s="603"/>
      <c r="BV157" s="609">
        <v>108</v>
      </c>
      <c r="BW157" s="603"/>
      <c r="BX157" s="604"/>
      <c r="BY157" s="602">
        <v>144</v>
      </c>
      <c r="BZ157" s="603"/>
      <c r="CA157" s="608"/>
      <c r="CB157" s="558"/>
      <c r="CC157" s="558"/>
      <c r="CD157" s="347"/>
      <c r="CE157" s="347"/>
      <c r="CF157" s="347"/>
      <c r="CG157" s="559"/>
    </row>
    <row r="158" spans="3:85" ht="24" customHeight="1">
      <c r="C158" s="195"/>
      <c r="D158" s="311" t="s">
        <v>208</v>
      </c>
      <c r="E158" s="799" t="s">
        <v>209</v>
      </c>
      <c r="F158" s="771"/>
      <c r="G158" s="771"/>
      <c r="H158" s="771"/>
      <c r="I158" s="771"/>
      <c r="J158" s="771"/>
      <c r="K158" s="771"/>
      <c r="L158" s="771"/>
      <c r="M158" s="771"/>
      <c r="N158" s="771"/>
      <c r="O158" s="771"/>
      <c r="P158" s="771"/>
      <c r="Q158" s="771"/>
      <c r="R158" s="771"/>
      <c r="S158" s="771"/>
      <c r="T158" s="771"/>
      <c r="U158" s="771"/>
      <c r="V158" s="771"/>
      <c r="W158" s="771"/>
      <c r="X158" s="771"/>
      <c r="Y158" s="771"/>
      <c r="Z158" s="771"/>
      <c r="AA158" s="771"/>
      <c r="AB158" s="771"/>
      <c r="AC158" s="772"/>
      <c r="AD158" s="773"/>
      <c r="AE158" s="774"/>
      <c r="AF158" s="774"/>
      <c r="AG158" s="774"/>
      <c r="AH158" s="774"/>
      <c r="AI158" s="774"/>
      <c r="AJ158" s="774"/>
      <c r="AK158" s="774"/>
      <c r="AL158" s="800" t="s">
        <v>294</v>
      </c>
      <c r="AM158" s="801"/>
      <c r="AN158" s="802"/>
      <c r="AO158" s="803"/>
      <c r="AP158" s="804"/>
      <c r="AQ158" s="805"/>
      <c r="AR158" s="781">
        <f>SUM(BD158:CA158)</f>
        <v>144</v>
      </c>
      <c r="AS158" s="782"/>
      <c r="AT158" s="783"/>
      <c r="AU158" s="803"/>
      <c r="AV158" s="804"/>
      <c r="AW158" s="806"/>
      <c r="AX158" s="797"/>
      <c r="AY158" s="798"/>
      <c r="AZ158" s="807"/>
      <c r="BA158" s="792"/>
      <c r="BB158" s="792"/>
      <c r="BC158" s="796"/>
      <c r="BD158" s="792"/>
      <c r="BE158" s="792"/>
      <c r="BF158" s="793"/>
      <c r="BG158" s="794"/>
      <c r="BH158" s="792"/>
      <c r="BI158" s="792"/>
      <c r="BJ158" s="795"/>
      <c r="BK158" s="792"/>
      <c r="BL158" s="793"/>
      <c r="BM158" s="794"/>
      <c r="BN158" s="792"/>
      <c r="BO158" s="796"/>
      <c r="BP158" s="792"/>
      <c r="BQ158" s="792"/>
      <c r="BR158" s="793"/>
      <c r="BS158" s="797"/>
      <c r="BT158" s="798"/>
      <c r="BU158" s="798"/>
      <c r="BV158" s="763"/>
      <c r="BW158" s="764"/>
      <c r="BX158" s="765"/>
      <c r="BY158" s="766">
        <v>144</v>
      </c>
      <c r="BZ158" s="764"/>
      <c r="CA158" s="767"/>
      <c r="CB158" s="152"/>
      <c r="CC158" s="152"/>
      <c r="CD158" s="138"/>
      <c r="CE158" s="138"/>
      <c r="CF158" s="138"/>
      <c r="CG158" s="197"/>
    </row>
    <row r="159" spans="3:85" ht="18" customHeight="1">
      <c r="C159" s="195"/>
      <c r="D159" s="312" t="s">
        <v>210</v>
      </c>
      <c r="E159" s="799" t="s">
        <v>127</v>
      </c>
      <c r="F159" s="771"/>
      <c r="G159" s="771"/>
      <c r="H159" s="771"/>
      <c r="I159" s="771"/>
      <c r="J159" s="771"/>
      <c r="K159" s="771"/>
      <c r="L159" s="771"/>
      <c r="M159" s="771"/>
      <c r="N159" s="771"/>
      <c r="O159" s="771"/>
      <c r="P159" s="771"/>
      <c r="Q159" s="771"/>
      <c r="R159" s="771"/>
      <c r="S159" s="771"/>
      <c r="T159" s="771"/>
      <c r="U159" s="771"/>
      <c r="V159" s="771"/>
      <c r="W159" s="771"/>
      <c r="X159" s="771"/>
      <c r="Y159" s="771"/>
      <c r="Z159" s="771"/>
      <c r="AA159" s="771"/>
      <c r="AB159" s="771"/>
      <c r="AC159" s="772"/>
      <c r="AD159" s="773"/>
      <c r="AE159" s="774"/>
      <c r="AF159" s="774"/>
      <c r="AG159" s="774"/>
      <c r="AH159" s="774"/>
      <c r="AI159" s="774"/>
      <c r="AJ159" s="774"/>
      <c r="AK159" s="774"/>
      <c r="AL159" s="775" t="s">
        <v>295</v>
      </c>
      <c r="AM159" s="776"/>
      <c r="AN159" s="777"/>
      <c r="AO159" s="778"/>
      <c r="AP159" s="779"/>
      <c r="AQ159" s="780"/>
      <c r="AR159" s="781">
        <f>SUM(BD159:CA159)</f>
        <v>252</v>
      </c>
      <c r="AS159" s="782"/>
      <c r="AT159" s="783"/>
      <c r="AU159" s="789"/>
      <c r="AV159" s="784"/>
      <c r="AW159" s="785"/>
      <c r="AX159" s="790"/>
      <c r="AY159" s="784"/>
      <c r="AZ159" s="785"/>
      <c r="BA159" s="784"/>
      <c r="BB159" s="784"/>
      <c r="BC159" s="791"/>
      <c r="BD159" s="784"/>
      <c r="BE159" s="784"/>
      <c r="BF159" s="785"/>
      <c r="BG159" s="786">
        <v>72</v>
      </c>
      <c r="BH159" s="787"/>
      <c r="BI159" s="788"/>
      <c r="BJ159" s="784"/>
      <c r="BK159" s="784"/>
      <c r="BL159" s="785"/>
      <c r="BM159" s="766">
        <v>36</v>
      </c>
      <c r="BN159" s="764"/>
      <c r="BO159" s="767"/>
      <c r="BP159" s="764">
        <v>36</v>
      </c>
      <c r="BQ159" s="764"/>
      <c r="BR159" s="765"/>
      <c r="BS159" s="766">
        <v>36</v>
      </c>
      <c r="BT159" s="764"/>
      <c r="BU159" s="767"/>
      <c r="BV159" s="763">
        <v>36</v>
      </c>
      <c r="BW159" s="764"/>
      <c r="BX159" s="765"/>
      <c r="BY159" s="766">
        <v>36</v>
      </c>
      <c r="BZ159" s="764"/>
      <c r="CA159" s="767"/>
      <c r="CB159" s="152"/>
      <c r="CC159" s="152"/>
      <c r="CD159" s="138"/>
      <c r="CE159" s="138"/>
      <c r="CF159" s="138"/>
      <c r="CG159" s="197"/>
    </row>
    <row r="160" spans="3:85" ht="18" customHeight="1">
      <c r="C160" s="195"/>
      <c r="D160" s="312" t="s">
        <v>280</v>
      </c>
      <c r="E160" s="799" t="s">
        <v>212</v>
      </c>
      <c r="F160" s="771"/>
      <c r="G160" s="771"/>
      <c r="H160" s="771"/>
      <c r="I160" s="771"/>
      <c r="J160" s="771"/>
      <c r="K160" s="771"/>
      <c r="L160" s="771"/>
      <c r="M160" s="771"/>
      <c r="N160" s="771"/>
      <c r="O160" s="771"/>
      <c r="P160" s="771"/>
      <c r="Q160" s="771"/>
      <c r="R160" s="771"/>
      <c r="S160" s="771"/>
      <c r="T160" s="771"/>
      <c r="U160" s="771"/>
      <c r="V160" s="771"/>
      <c r="W160" s="771"/>
      <c r="X160" s="771"/>
      <c r="Y160" s="771"/>
      <c r="Z160" s="771"/>
      <c r="AA160" s="771"/>
      <c r="AB160" s="771"/>
      <c r="AC160" s="772"/>
      <c r="AD160" s="773"/>
      <c r="AE160" s="774"/>
      <c r="AF160" s="774"/>
      <c r="AG160" s="774"/>
      <c r="AH160" s="774"/>
      <c r="AI160" s="774"/>
      <c r="AJ160" s="774"/>
      <c r="AK160" s="774"/>
      <c r="AL160" s="775" t="s">
        <v>296</v>
      </c>
      <c r="AM160" s="776"/>
      <c r="AN160" s="777"/>
      <c r="AO160" s="778"/>
      <c r="AP160" s="779"/>
      <c r="AQ160" s="780"/>
      <c r="AR160" s="781">
        <f>SUM(BD160:CA160)</f>
        <v>216</v>
      </c>
      <c r="AS160" s="782"/>
      <c r="AT160" s="783"/>
      <c r="AU160" s="763"/>
      <c r="AV160" s="764"/>
      <c r="AW160" s="765"/>
      <c r="AX160" s="766"/>
      <c r="AY160" s="764"/>
      <c r="AZ160" s="765"/>
      <c r="BA160" s="764"/>
      <c r="BB160" s="764"/>
      <c r="BC160" s="767"/>
      <c r="BD160" s="764"/>
      <c r="BE160" s="764"/>
      <c r="BF160" s="765"/>
      <c r="BG160" s="766"/>
      <c r="BH160" s="764"/>
      <c r="BI160" s="767"/>
      <c r="BJ160" s="764"/>
      <c r="BK160" s="764"/>
      <c r="BL160" s="765"/>
      <c r="BM160" s="766"/>
      <c r="BN160" s="764"/>
      <c r="BO160" s="767"/>
      <c r="BP160" s="764"/>
      <c r="BQ160" s="764"/>
      <c r="BR160" s="765"/>
      <c r="BS160" s="766"/>
      <c r="BT160" s="764"/>
      <c r="BU160" s="767"/>
      <c r="BV160" s="763"/>
      <c r="BW160" s="764"/>
      <c r="BX160" s="765"/>
      <c r="BY160" s="766">
        <v>216</v>
      </c>
      <c r="BZ160" s="764"/>
      <c r="CA160" s="767"/>
      <c r="CB160" s="152"/>
      <c r="CC160" s="152"/>
      <c r="CD160" s="138"/>
      <c r="CE160" s="138"/>
      <c r="CF160" s="138"/>
      <c r="CG160" s="197"/>
    </row>
    <row r="161" spans="3:85" ht="18" customHeight="1">
      <c r="C161" s="195"/>
      <c r="D161" s="313" t="s">
        <v>281</v>
      </c>
      <c r="E161" s="1481" t="s">
        <v>282</v>
      </c>
      <c r="F161" s="755"/>
      <c r="G161" s="755"/>
      <c r="H161" s="755"/>
      <c r="I161" s="755"/>
      <c r="J161" s="755"/>
      <c r="K161" s="755"/>
      <c r="L161" s="755"/>
      <c r="M161" s="755"/>
      <c r="N161" s="755"/>
      <c r="O161" s="755"/>
      <c r="P161" s="755"/>
      <c r="Q161" s="755"/>
      <c r="R161" s="755"/>
      <c r="S161" s="755"/>
      <c r="T161" s="755"/>
      <c r="U161" s="755"/>
      <c r="V161" s="755"/>
      <c r="W161" s="755"/>
      <c r="X161" s="755"/>
      <c r="Y161" s="755"/>
      <c r="Z161" s="755"/>
      <c r="AA161" s="755"/>
      <c r="AB161" s="755"/>
      <c r="AC161" s="756"/>
      <c r="AD161" s="757"/>
      <c r="AE161" s="746"/>
      <c r="AF161" s="746"/>
      <c r="AG161" s="746"/>
      <c r="AH161" s="746"/>
      <c r="AI161" s="746"/>
      <c r="AJ161" s="746"/>
      <c r="AK161" s="746"/>
      <c r="AL161" s="768" t="s">
        <v>294</v>
      </c>
      <c r="AM161" s="769"/>
      <c r="AN161" s="770"/>
      <c r="AO161" s="768"/>
      <c r="AP161" s="769"/>
      <c r="AQ161" s="770"/>
      <c r="AR161" s="745">
        <f>BY161</f>
        <v>144</v>
      </c>
      <c r="AS161" s="746"/>
      <c r="AT161" s="761"/>
      <c r="AU161" s="745"/>
      <c r="AV161" s="746"/>
      <c r="AW161" s="747"/>
      <c r="AX161" s="757"/>
      <c r="AY161" s="746"/>
      <c r="AZ161" s="747"/>
      <c r="BA161" s="746"/>
      <c r="BB161" s="746"/>
      <c r="BC161" s="761"/>
      <c r="BD161" s="746"/>
      <c r="BE161" s="746"/>
      <c r="BF161" s="747"/>
      <c r="BG161" s="757"/>
      <c r="BH161" s="746"/>
      <c r="BI161" s="761"/>
      <c r="BJ161" s="746"/>
      <c r="BK161" s="746"/>
      <c r="BL161" s="747"/>
      <c r="BM161" s="757"/>
      <c r="BN161" s="746"/>
      <c r="BO161" s="761"/>
      <c r="BP161" s="746"/>
      <c r="BQ161" s="746"/>
      <c r="BR161" s="747"/>
      <c r="BS161" s="757"/>
      <c r="BT161" s="746"/>
      <c r="BU161" s="761"/>
      <c r="BV161" s="745"/>
      <c r="BW161" s="746"/>
      <c r="BX161" s="747"/>
      <c r="BY161" s="748">
        <v>144</v>
      </c>
      <c r="BZ161" s="749"/>
      <c r="CA161" s="750"/>
      <c r="CB161" s="152"/>
      <c r="CC161" s="152"/>
      <c r="CD161" s="138"/>
      <c r="CE161" s="138"/>
      <c r="CF161" s="138"/>
      <c r="CG161" s="197"/>
    </row>
    <row r="162" spans="3:85" ht="18" customHeight="1" thickBot="1">
      <c r="C162" s="195"/>
      <c r="D162" s="313" t="s">
        <v>284</v>
      </c>
      <c r="E162" s="1478" t="s">
        <v>283</v>
      </c>
      <c r="F162" s="1479"/>
      <c r="G162" s="1479"/>
      <c r="H162" s="1479"/>
      <c r="I162" s="1479"/>
      <c r="J162" s="1479"/>
      <c r="K162" s="1479"/>
      <c r="L162" s="1479"/>
      <c r="M162" s="1479"/>
      <c r="N162" s="1479"/>
      <c r="O162" s="1479"/>
      <c r="P162" s="1479"/>
      <c r="Q162" s="1479"/>
      <c r="R162" s="1479"/>
      <c r="S162" s="1479"/>
      <c r="T162" s="1479"/>
      <c r="U162" s="1479"/>
      <c r="V162" s="1479"/>
      <c r="W162" s="1479"/>
      <c r="X162" s="1479"/>
      <c r="Y162" s="1479"/>
      <c r="Z162" s="1479"/>
      <c r="AA162" s="1479"/>
      <c r="AB162" s="1479"/>
      <c r="AC162" s="1480"/>
      <c r="AD162" s="757"/>
      <c r="AE162" s="746"/>
      <c r="AF162" s="746"/>
      <c r="AG162" s="746"/>
      <c r="AH162" s="746"/>
      <c r="AI162" s="746"/>
      <c r="AJ162" s="746"/>
      <c r="AK162" s="746"/>
      <c r="AL162" s="758" t="s">
        <v>128</v>
      </c>
      <c r="AM162" s="759"/>
      <c r="AN162" s="760"/>
      <c r="AO162" s="758"/>
      <c r="AP162" s="759"/>
      <c r="AQ162" s="760"/>
      <c r="AR162" s="745">
        <f>BY162</f>
        <v>72</v>
      </c>
      <c r="AS162" s="746"/>
      <c r="AT162" s="761"/>
      <c r="AU162" s="762"/>
      <c r="AV162" s="751"/>
      <c r="AW162" s="752"/>
      <c r="AX162" s="753"/>
      <c r="AY162" s="751"/>
      <c r="AZ162" s="752"/>
      <c r="BA162" s="751"/>
      <c r="BB162" s="751"/>
      <c r="BC162" s="754"/>
      <c r="BD162" s="751"/>
      <c r="BE162" s="751"/>
      <c r="BF162" s="752"/>
      <c r="BG162" s="753"/>
      <c r="BH162" s="751"/>
      <c r="BI162" s="754"/>
      <c r="BJ162" s="751"/>
      <c r="BK162" s="751"/>
      <c r="BL162" s="752"/>
      <c r="BM162" s="753"/>
      <c r="BN162" s="751"/>
      <c r="BO162" s="754"/>
      <c r="BP162" s="751"/>
      <c r="BQ162" s="751"/>
      <c r="BR162" s="752"/>
      <c r="BS162" s="753"/>
      <c r="BT162" s="751"/>
      <c r="BU162" s="754"/>
      <c r="BV162" s="745"/>
      <c r="BW162" s="746"/>
      <c r="BX162" s="747"/>
      <c r="BY162" s="748">
        <v>72</v>
      </c>
      <c r="BZ162" s="749"/>
      <c r="CA162" s="750"/>
      <c r="CB162" s="152"/>
      <c r="CC162" s="152"/>
      <c r="CD162" s="138"/>
      <c r="CE162" s="138"/>
      <c r="CF162" s="138"/>
      <c r="CG162" s="197"/>
    </row>
    <row r="163" spans="3:85" ht="18.75" customHeight="1">
      <c r="C163" s="195"/>
      <c r="D163" s="730" t="s">
        <v>297</v>
      </c>
      <c r="E163" s="731"/>
      <c r="F163" s="731"/>
      <c r="G163" s="731"/>
      <c r="H163" s="731"/>
      <c r="I163" s="731"/>
      <c r="J163" s="731"/>
      <c r="K163" s="731"/>
      <c r="L163" s="731"/>
      <c r="M163" s="731"/>
      <c r="N163" s="731"/>
      <c r="O163" s="731"/>
      <c r="P163" s="731"/>
      <c r="Q163" s="731"/>
      <c r="R163" s="731"/>
      <c r="S163" s="731"/>
      <c r="T163" s="731"/>
      <c r="U163" s="731"/>
      <c r="V163" s="731"/>
      <c r="W163" s="731"/>
      <c r="X163" s="731"/>
      <c r="Y163" s="731"/>
      <c r="Z163" s="731"/>
      <c r="AA163" s="731"/>
      <c r="AB163" s="731"/>
      <c r="AC163" s="731"/>
      <c r="AD163" s="731"/>
      <c r="AE163" s="731"/>
      <c r="AF163" s="731"/>
      <c r="AG163" s="731"/>
      <c r="AH163" s="731"/>
      <c r="AI163" s="731"/>
      <c r="AJ163" s="731"/>
      <c r="AK163" s="732"/>
      <c r="AL163" s="733" t="s">
        <v>211</v>
      </c>
      <c r="AM163" s="734"/>
      <c r="AN163" s="734"/>
      <c r="AO163" s="734"/>
      <c r="AP163" s="734"/>
      <c r="AQ163" s="734"/>
      <c r="AR163" s="734"/>
      <c r="AS163" s="734"/>
      <c r="AT163" s="734"/>
      <c r="AU163" s="734"/>
      <c r="AV163" s="734"/>
      <c r="AW163" s="734"/>
      <c r="AX163" s="734"/>
      <c r="AY163" s="734"/>
      <c r="AZ163" s="734"/>
      <c r="BA163" s="734"/>
      <c r="BB163" s="734"/>
      <c r="BC163" s="735"/>
      <c r="BD163" s="742">
        <v>16</v>
      </c>
      <c r="BE163" s="715"/>
      <c r="BF163" s="716"/>
      <c r="BG163" s="721">
        <v>16</v>
      </c>
      <c r="BH163" s="715"/>
      <c r="BI163" s="722"/>
      <c r="BJ163" s="715">
        <v>13</v>
      </c>
      <c r="BK163" s="715"/>
      <c r="BL163" s="716"/>
      <c r="BM163" s="721">
        <v>12</v>
      </c>
      <c r="BN163" s="715"/>
      <c r="BO163" s="715"/>
      <c r="BP163" s="742">
        <v>8</v>
      </c>
      <c r="BQ163" s="715"/>
      <c r="BR163" s="716"/>
      <c r="BS163" s="721">
        <v>10</v>
      </c>
      <c r="BT163" s="715"/>
      <c r="BU163" s="722"/>
      <c r="BV163" s="715">
        <v>10</v>
      </c>
      <c r="BW163" s="715"/>
      <c r="BX163" s="716"/>
      <c r="BY163" s="721">
        <v>9</v>
      </c>
      <c r="BZ163" s="715"/>
      <c r="CA163" s="722"/>
      <c r="CB163" s="138"/>
      <c r="CC163" s="138"/>
      <c r="CD163" s="138"/>
      <c r="CE163" s="138"/>
      <c r="CF163" s="138"/>
      <c r="CG163" s="197"/>
    </row>
    <row r="164" spans="3:85" ht="18.75" customHeight="1">
      <c r="C164" s="195"/>
      <c r="D164" s="727"/>
      <c r="E164" s="728"/>
      <c r="F164" s="728"/>
      <c r="G164" s="728"/>
      <c r="H164" s="728"/>
      <c r="I164" s="728"/>
      <c r="J164" s="728"/>
      <c r="K164" s="728"/>
      <c r="L164" s="728"/>
      <c r="M164" s="728"/>
      <c r="N164" s="728"/>
      <c r="O164" s="728"/>
      <c r="P164" s="728"/>
      <c r="Q164" s="728"/>
      <c r="R164" s="728"/>
      <c r="S164" s="728"/>
      <c r="T164" s="728"/>
      <c r="U164" s="728"/>
      <c r="V164" s="728"/>
      <c r="W164" s="728"/>
      <c r="X164" s="728"/>
      <c r="Y164" s="728"/>
      <c r="Z164" s="728"/>
      <c r="AA164" s="728"/>
      <c r="AB164" s="728"/>
      <c r="AC164" s="728"/>
      <c r="AD164" s="728"/>
      <c r="AE164" s="728"/>
      <c r="AF164" s="728"/>
      <c r="AG164" s="728"/>
      <c r="AH164" s="728"/>
      <c r="AI164" s="728"/>
      <c r="AJ164" s="728"/>
      <c r="AK164" s="729"/>
      <c r="AL164" s="736"/>
      <c r="AM164" s="737"/>
      <c r="AN164" s="737"/>
      <c r="AO164" s="737"/>
      <c r="AP164" s="737"/>
      <c r="AQ164" s="737"/>
      <c r="AR164" s="737"/>
      <c r="AS164" s="737"/>
      <c r="AT164" s="737"/>
      <c r="AU164" s="737"/>
      <c r="AV164" s="737"/>
      <c r="AW164" s="737"/>
      <c r="AX164" s="737"/>
      <c r="AY164" s="737"/>
      <c r="AZ164" s="737"/>
      <c r="BA164" s="737"/>
      <c r="BB164" s="737"/>
      <c r="BC164" s="738"/>
      <c r="BD164" s="743"/>
      <c r="BE164" s="717"/>
      <c r="BF164" s="718"/>
      <c r="BG164" s="723"/>
      <c r="BH164" s="717"/>
      <c r="BI164" s="724"/>
      <c r="BJ164" s="717"/>
      <c r="BK164" s="717"/>
      <c r="BL164" s="718"/>
      <c r="BM164" s="723"/>
      <c r="BN164" s="717"/>
      <c r="BO164" s="717"/>
      <c r="BP164" s="743"/>
      <c r="BQ164" s="717"/>
      <c r="BR164" s="718"/>
      <c r="BS164" s="723"/>
      <c r="BT164" s="717"/>
      <c r="BU164" s="724"/>
      <c r="BV164" s="717"/>
      <c r="BW164" s="717"/>
      <c r="BX164" s="718"/>
      <c r="BY164" s="723"/>
      <c r="BZ164" s="717"/>
      <c r="CA164" s="724"/>
      <c r="CB164" s="138"/>
      <c r="CC164" s="138"/>
      <c r="CD164" s="138"/>
      <c r="CE164" s="138"/>
      <c r="CF164" s="138"/>
      <c r="CG164" s="197"/>
    </row>
    <row r="165" spans="3:85" ht="24.75" customHeight="1">
      <c r="C165" s="195"/>
      <c r="D165" s="727" t="s">
        <v>212</v>
      </c>
      <c r="E165" s="728"/>
      <c r="F165" s="728"/>
      <c r="G165" s="728"/>
      <c r="H165" s="728"/>
      <c r="I165" s="728"/>
      <c r="J165" s="728"/>
      <c r="K165" s="728"/>
      <c r="L165" s="728"/>
      <c r="M165" s="728"/>
      <c r="N165" s="728"/>
      <c r="O165" s="728"/>
      <c r="P165" s="728"/>
      <c r="Q165" s="728"/>
      <c r="R165" s="728"/>
      <c r="S165" s="728"/>
      <c r="T165" s="728"/>
      <c r="U165" s="728"/>
      <c r="V165" s="728"/>
      <c r="W165" s="728"/>
      <c r="X165" s="728"/>
      <c r="Y165" s="728"/>
      <c r="Z165" s="728"/>
      <c r="AA165" s="728"/>
      <c r="AB165" s="728"/>
      <c r="AC165" s="728"/>
      <c r="AD165" s="728"/>
      <c r="AE165" s="728"/>
      <c r="AF165" s="728"/>
      <c r="AG165" s="728"/>
      <c r="AH165" s="728"/>
      <c r="AI165" s="728"/>
      <c r="AJ165" s="728"/>
      <c r="AK165" s="729"/>
      <c r="AL165" s="736"/>
      <c r="AM165" s="737"/>
      <c r="AN165" s="737"/>
      <c r="AO165" s="737"/>
      <c r="AP165" s="737"/>
      <c r="AQ165" s="737"/>
      <c r="AR165" s="737"/>
      <c r="AS165" s="737"/>
      <c r="AT165" s="737"/>
      <c r="AU165" s="737"/>
      <c r="AV165" s="737"/>
      <c r="AW165" s="737"/>
      <c r="AX165" s="737"/>
      <c r="AY165" s="737"/>
      <c r="AZ165" s="737"/>
      <c r="BA165" s="737"/>
      <c r="BB165" s="737"/>
      <c r="BC165" s="738"/>
      <c r="BD165" s="743"/>
      <c r="BE165" s="717"/>
      <c r="BF165" s="718"/>
      <c r="BG165" s="723"/>
      <c r="BH165" s="717"/>
      <c r="BI165" s="724"/>
      <c r="BJ165" s="717"/>
      <c r="BK165" s="717"/>
      <c r="BL165" s="718"/>
      <c r="BM165" s="723"/>
      <c r="BN165" s="717"/>
      <c r="BO165" s="717"/>
      <c r="BP165" s="743"/>
      <c r="BQ165" s="717"/>
      <c r="BR165" s="718"/>
      <c r="BS165" s="723"/>
      <c r="BT165" s="717"/>
      <c r="BU165" s="724"/>
      <c r="BV165" s="717"/>
      <c r="BW165" s="717"/>
      <c r="BX165" s="718"/>
      <c r="BY165" s="723"/>
      <c r="BZ165" s="717"/>
      <c r="CA165" s="724"/>
      <c r="CB165" s="138"/>
      <c r="CC165" s="138"/>
      <c r="CD165" s="138"/>
      <c r="CE165" s="138"/>
      <c r="CF165" s="138"/>
      <c r="CG165" s="197"/>
    </row>
    <row r="166" spans="3:85" ht="30.75" customHeight="1">
      <c r="C166" s="195"/>
      <c r="D166" s="727"/>
      <c r="E166" s="728"/>
      <c r="F166" s="728"/>
      <c r="G166" s="728"/>
      <c r="H166" s="728"/>
      <c r="I166" s="728"/>
      <c r="J166" s="728"/>
      <c r="K166" s="728"/>
      <c r="L166" s="728"/>
      <c r="M166" s="728"/>
      <c r="N166" s="728"/>
      <c r="O166" s="728"/>
      <c r="P166" s="728"/>
      <c r="Q166" s="728"/>
      <c r="R166" s="728"/>
      <c r="S166" s="728"/>
      <c r="T166" s="728"/>
      <c r="U166" s="728"/>
      <c r="V166" s="728"/>
      <c r="W166" s="728"/>
      <c r="X166" s="728"/>
      <c r="Y166" s="728"/>
      <c r="Z166" s="728"/>
      <c r="AA166" s="728"/>
      <c r="AB166" s="728"/>
      <c r="AC166" s="728"/>
      <c r="AD166" s="728"/>
      <c r="AE166" s="728"/>
      <c r="AF166" s="728"/>
      <c r="AG166" s="728"/>
      <c r="AH166" s="728"/>
      <c r="AI166" s="728"/>
      <c r="AJ166" s="728"/>
      <c r="AK166" s="729"/>
      <c r="AL166" s="739"/>
      <c r="AM166" s="740"/>
      <c r="AN166" s="740"/>
      <c r="AO166" s="740"/>
      <c r="AP166" s="740"/>
      <c r="AQ166" s="740"/>
      <c r="AR166" s="740"/>
      <c r="AS166" s="740"/>
      <c r="AT166" s="740"/>
      <c r="AU166" s="740"/>
      <c r="AV166" s="740"/>
      <c r="AW166" s="740"/>
      <c r="AX166" s="740"/>
      <c r="AY166" s="740"/>
      <c r="AZ166" s="740"/>
      <c r="BA166" s="740"/>
      <c r="BB166" s="740"/>
      <c r="BC166" s="741"/>
      <c r="BD166" s="744"/>
      <c r="BE166" s="719"/>
      <c r="BF166" s="720"/>
      <c r="BG166" s="725"/>
      <c r="BH166" s="719"/>
      <c r="BI166" s="726"/>
      <c r="BJ166" s="719"/>
      <c r="BK166" s="719"/>
      <c r="BL166" s="720"/>
      <c r="BM166" s="725"/>
      <c r="BN166" s="719"/>
      <c r="BO166" s="719"/>
      <c r="BP166" s="744"/>
      <c r="BQ166" s="719"/>
      <c r="BR166" s="720"/>
      <c r="BS166" s="725"/>
      <c r="BT166" s="719"/>
      <c r="BU166" s="726"/>
      <c r="BV166" s="719"/>
      <c r="BW166" s="719"/>
      <c r="BX166" s="720"/>
      <c r="BY166" s="725"/>
      <c r="BZ166" s="719"/>
      <c r="CA166" s="726"/>
      <c r="CB166" s="138"/>
      <c r="CC166" s="138"/>
      <c r="CD166" s="138"/>
      <c r="CE166" s="138"/>
      <c r="CF166" s="138"/>
      <c r="CG166" s="197"/>
    </row>
    <row r="167" spans="3:85" ht="18.75" customHeight="1">
      <c r="C167" s="195"/>
      <c r="D167" s="699" t="s">
        <v>301</v>
      </c>
      <c r="E167" s="700"/>
      <c r="F167" s="700"/>
      <c r="G167" s="700"/>
      <c r="H167" s="700"/>
      <c r="I167" s="700"/>
      <c r="J167" s="700"/>
      <c r="K167" s="700"/>
      <c r="L167" s="700"/>
      <c r="M167" s="700"/>
      <c r="N167" s="700"/>
      <c r="O167" s="700"/>
      <c r="P167" s="700"/>
      <c r="Q167" s="700"/>
      <c r="R167" s="700"/>
      <c r="S167" s="700"/>
      <c r="T167" s="700"/>
      <c r="U167" s="700"/>
      <c r="V167" s="700"/>
      <c r="W167" s="700"/>
      <c r="X167" s="700"/>
      <c r="Y167" s="700"/>
      <c r="Z167" s="700"/>
      <c r="AA167" s="700"/>
      <c r="AB167" s="700"/>
      <c r="AC167" s="700"/>
      <c r="AD167" s="700"/>
      <c r="AE167" s="700"/>
      <c r="AF167" s="700"/>
      <c r="AG167" s="700"/>
      <c r="AH167" s="700"/>
      <c r="AI167" s="700"/>
      <c r="AJ167" s="700"/>
      <c r="AK167" s="701"/>
      <c r="AL167" s="705" t="s">
        <v>213</v>
      </c>
      <c r="AM167" s="706"/>
      <c r="AN167" s="706"/>
      <c r="AO167" s="706"/>
      <c r="AP167" s="706"/>
      <c r="AQ167" s="706"/>
      <c r="AR167" s="706"/>
      <c r="AS167" s="706"/>
      <c r="AT167" s="706"/>
      <c r="AU167" s="706"/>
      <c r="AV167" s="706"/>
      <c r="AW167" s="706"/>
      <c r="AX167" s="706"/>
      <c r="AY167" s="706"/>
      <c r="AZ167" s="706"/>
      <c r="BA167" s="706"/>
      <c r="BB167" s="706"/>
      <c r="BC167" s="707"/>
      <c r="BD167" s="710" t="s">
        <v>214</v>
      </c>
      <c r="BE167" s="711"/>
      <c r="BF167" s="712"/>
      <c r="BG167" s="713" t="s">
        <v>214</v>
      </c>
      <c r="BH167" s="711"/>
      <c r="BI167" s="714"/>
      <c r="BJ167" s="710" t="s">
        <v>214</v>
      </c>
      <c r="BK167" s="711"/>
      <c r="BL167" s="712"/>
      <c r="BM167" s="713">
        <v>2</v>
      </c>
      <c r="BN167" s="711"/>
      <c r="BO167" s="714"/>
      <c r="BP167" s="710" t="s">
        <v>214</v>
      </c>
      <c r="BQ167" s="711"/>
      <c r="BR167" s="712"/>
      <c r="BS167" s="713">
        <v>2</v>
      </c>
      <c r="BT167" s="711"/>
      <c r="BU167" s="714"/>
      <c r="BV167" s="710" t="s">
        <v>214</v>
      </c>
      <c r="BW167" s="711"/>
      <c r="BX167" s="712"/>
      <c r="BY167" s="713" t="s">
        <v>214</v>
      </c>
      <c r="BZ167" s="711"/>
      <c r="CA167" s="714"/>
      <c r="CB167" s="138"/>
      <c r="CC167" s="138"/>
      <c r="CD167" s="138"/>
      <c r="CE167" s="138"/>
      <c r="CF167" s="138"/>
      <c r="CG167" s="138"/>
    </row>
    <row r="168" spans="3:85" ht="18.75" customHeight="1">
      <c r="C168" s="195"/>
      <c r="D168" s="699" t="s">
        <v>345</v>
      </c>
      <c r="E168" s="700"/>
      <c r="F168" s="700"/>
      <c r="G168" s="700"/>
      <c r="H168" s="700"/>
      <c r="I168" s="700"/>
      <c r="J168" s="700"/>
      <c r="K168" s="700"/>
      <c r="L168" s="700"/>
      <c r="M168" s="700"/>
      <c r="N168" s="700"/>
      <c r="O168" s="700"/>
      <c r="P168" s="700"/>
      <c r="Q168" s="700"/>
      <c r="R168" s="700"/>
      <c r="S168" s="700"/>
      <c r="T168" s="700"/>
      <c r="U168" s="700"/>
      <c r="V168" s="700"/>
      <c r="W168" s="700"/>
      <c r="X168" s="700"/>
      <c r="Y168" s="700"/>
      <c r="Z168" s="700"/>
      <c r="AA168" s="700"/>
      <c r="AB168" s="700"/>
      <c r="AC168" s="700"/>
      <c r="AD168" s="700"/>
      <c r="AE168" s="700"/>
      <c r="AF168" s="700"/>
      <c r="AG168" s="700"/>
      <c r="AH168" s="700"/>
      <c r="AI168" s="700"/>
      <c r="AJ168" s="700"/>
      <c r="AK168" s="701"/>
      <c r="AL168" s="705" t="s">
        <v>215</v>
      </c>
      <c r="AM168" s="706"/>
      <c r="AN168" s="706"/>
      <c r="AO168" s="706"/>
      <c r="AP168" s="706"/>
      <c r="AQ168" s="706"/>
      <c r="AR168" s="706"/>
      <c r="AS168" s="706"/>
      <c r="AT168" s="706"/>
      <c r="AU168" s="706"/>
      <c r="AV168" s="706"/>
      <c r="AW168" s="706"/>
      <c r="AX168" s="706"/>
      <c r="AY168" s="706"/>
      <c r="AZ168" s="706"/>
      <c r="BA168" s="706"/>
      <c r="BB168" s="706"/>
      <c r="BC168" s="707"/>
      <c r="BD168" s="710" t="s">
        <v>214</v>
      </c>
      <c r="BE168" s="711"/>
      <c r="BF168" s="712"/>
      <c r="BG168" s="713" t="s">
        <v>214</v>
      </c>
      <c r="BH168" s="711"/>
      <c r="BI168" s="714"/>
      <c r="BJ168" s="710" t="s">
        <v>214</v>
      </c>
      <c r="BK168" s="711"/>
      <c r="BL168" s="712"/>
      <c r="BM168" s="713" t="s">
        <v>214</v>
      </c>
      <c r="BN168" s="711"/>
      <c r="BO168" s="714"/>
      <c r="BP168" s="710">
        <v>3</v>
      </c>
      <c r="BQ168" s="711"/>
      <c r="BR168" s="711"/>
      <c r="BS168" s="713" t="s">
        <v>214</v>
      </c>
      <c r="BT168" s="711"/>
      <c r="BU168" s="714"/>
      <c r="BV168" s="710">
        <v>3</v>
      </c>
      <c r="BW168" s="711"/>
      <c r="BX168" s="712"/>
      <c r="BY168" s="709" t="s">
        <v>216</v>
      </c>
      <c r="BZ168" s="693"/>
      <c r="CA168" s="695"/>
      <c r="CB168" s="138"/>
      <c r="CC168" s="138"/>
      <c r="CD168" s="138"/>
      <c r="CE168" s="138"/>
      <c r="CF168" s="138"/>
      <c r="CG168" s="197"/>
    </row>
    <row r="169" spans="3:85" ht="15" customHeight="1">
      <c r="C169" s="195"/>
      <c r="D169" s="699" t="s">
        <v>346</v>
      </c>
      <c r="E169" s="700"/>
      <c r="F169" s="700"/>
      <c r="G169" s="700"/>
      <c r="H169" s="700"/>
      <c r="I169" s="700"/>
      <c r="J169" s="700"/>
      <c r="K169" s="700"/>
      <c r="L169" s="700"/>
      <c r="M169" s="700"/>
      <c r="N169" s="700"/>
      <c r="O169" s="700"/>
      <c r="P169" s="700"/>
      <c r="Q169" s="700"/>
      <c r="R169" s="700"/>
      <c r="S169" s="700"/>
      <c r="T169" s="700"/>
      <c r="U169" s="700"/>
      <c r="V169" s="700"/>
      <c r="W169" s="700"/>
      <c r="X169" s="700"/>
      <c r="Y169" s="700"/>
      <c r="Z169" s="700"/>
      <c r="AA169" s="700"/>
      <c r="AB169" s="700"/>
      <c r="AC169" s="700"/>
      <c r="AD169" s="700"/>
      <c r="AE169" s="700"/>
      <c r="AF169" s="700"/>
      <c r="AG169" s="700"/>
      <c r="AH169" s="700"/>
      <c r="AI169" s="700"/>
      <c r="AJ169" s="700"/>
      <c r="AK169" s="701"/>
      <c r="AL169" s="705" t="s">
        <v>217</v>
      </c>
      <c r="AM169" s="706"/>
      <c r="AN169" s="706"/>
      <c r="AO169" s="706"/>
      <c r="AP169" s="706"/>
      <c r="AQ169" s="706"/>
      <c r="AR169" s="706"/>
      <c r="AS169" s="706"/>
      <c r="AT169" s="706"/>
      <c r="AU169" s="706"/>
      <c r="AV169" s="706"/>
      <c r="AW169" s="706"/>
      <c r="AX169" s="706"/>
      <c r="AY169" s="706"/>
      <c r="AZ169" s="706"/>
      <c r="BA169" s="706"/>
      <c r="BB169" s="706"/>
      <c r="BC169" s="707"/>
      <c r="BD169" s="708">
        <f>COUNTIF(AD72:AD83,"Э")+COUNTIF(AD85:AD87,"Э")+COUNTIF(AD91:AD98,"Э")+COUNTIF(AD100:AD101,"Э")+COUNTIF(AD104:AD116,"Э")+COUNTIF(AD119:AD124,"Э")+COUNTIF(AD128:AD142,"Э")+COUNTIF(AD146:AD150,"Э")</f>
        <v>0</v>
      </c>
      <c r="BE169" s="693"/>
      <c r="BF169" s="693"/>
      <c r="BG169" s="709">
        <f>COUNTIF(AE72:AE83,"Э")+COUNTIF(AE85:AE87,"Э")+COUNTIF(AE91:AE98,"Э")+COUNTIF(AE100:AE101,"Э")+COUNTIF(AE104:AE116,"Э")+COUNTIF(AE119:AE124,"Э")+COUNTIF(AE128:AE142,"Э")+COUNTIF(AE146:AE150,"Э")</f>
        <v>6</v>
      </c>
      <c r="BH169" s="693"/>
      <c r="BI169" s="695"/>
      <c r="BJ169" s="708">
        <f>COUNTIF(AF72:AF83,"Э")+COUNTIF(AF85:AF87,"Э")+COUNTIF(AF91:AF98,"Э")+COUNTIF(AF100:AF101,"Э")+COUNTIF(AF104:AF116,"Э")+COUNTIF(AF119:AF124,"Э")+COUNTIF(AF128:AF142,"Э")+COUNTIF(AF146:AF150,"Э")</f>
        <v>0</v>
      </c>
      <c r="BK169" s="693"/>
      <c r="BL169" s="693"/>
      <c r="BM169" s="709">
        <f>COUNTIF(AG72:AG83,"Э")+COUNTIF(AG85:AG87,"Э")+COUNTIF(AG91:AG98,"Э")+COUNTIF(AG100:AG101,"Э")+COUNTIF(AG104:AG116,"Э")+COUNTIF(AG119:AG124,"Э")+COUNTIF(AG128:AG142,"Э")+COUNTIF(AG146:AG150,"Э")</f>
        <v>4</v>
      </c>
      <c r="BN169" s="693"/>
      <c r="BO169" s="695"/>
      <c r="BP169" s="692">
        <f>COUNTIF(AH72:AH83,"Э")+COUNTIF(AH85:AH87,"Э")+COUNTIF(AH91:AH98,"Э")+COUNTIF(AH100:AH101,"Э")+COUNTIF(AH104:AH116,"Э")+COUNTIF(AH119:AH124,"Э")+COUNTIF(AH128:AH142,"Э")+COUNTIF(AH146:AH150,"Э")</f>
        <v>1</v>
      </c>
      <c r="BQ169" s="697"/>
      <c r="BR169" s="697"/>
      <c r="BS169" s="694">
        <f>COUNTIF(AI72:AI83,"Э")+COUNTIF(AI85:AI87,"Э")+COUNTIF(AI91:AI98,"Э")+COUNTIF(AI100:AI101,"Э")+COUNTIF(AI104:AI116,"Э")+COUNTIF(AI119:AI124,"Э")+COUNTIF(AI128:AI142,"Э")+COUNTIF(AI146:AI150,"Э")</f>
        <v>2</v>
      </c>
      <c r="BT169" s="697"/>
      <c r="BU169" s="698"/>
      <c r="BV169" s="692">
        <f>COUNTIF(AJ72:AJ83,"Э")+COUNTIF(AJ85:AJ87,"Э")+COUNTIF(AJ91:AJ98,"Э")+COUNTIF(AJ100:AJ101,"Э")+COUNTIF(AJ104:AJ116,"Э")+COUNTIF(AJ119:AJ124,"Э")+COUNTIF(AJ128:AJ142,"Э")+COUNTIF(AJ146:AJ150,"Э")</f>
        <v>1</v>
      </c>
      <c r="BW169" s="697"/>
      <c r="BX169" s="697"/>
      <c r="BY169" s="694">
        <f>COUNTIF(AK72:AK83,"Э")+COUNTIF(AK85:AK87,"Э")+COUNTIF(AK91:AK98,"Э")+COUNTIF(AK100:AK101,"Э")+COUNTIF(AK104:AK116,"Э")+COUNTIF(AK119:AK124,"Э")+COUNTIF(AK128:AK142,"Э")+COUNTIF(AK146:AK150,"Э")</f>
        <v>3</v>
      </c>
      <c r="BZ169" s="697"/>
      <c r="CA169" s="698"/>
      <c r="CB169" s="138"/>
      <c r="CC169" s="555"/>
      <c r="CD169" s="555"/>
      <c r="CE169" s="555"/>
      <c r="CF169" s="314"/>
      <c r="CG169" s="197"/>
    </row>
    <row r="170" spans="3:85" ht="15" customHeight="1">
      <c r="C170" s="195"/>
      <c r="D170" s="699"/>
      <c r="E170" s="700"/>
      <c r="F170" s="700"/>
      <c r="G170" s="700"/>
      <c r="H170" s="700"/>
      <c r="I170" s="700"/>
      <c r="J170" s="700"/>
      <c r="K170" s="700"/>
      <c r="L170" s="700"/>
      <c r="M170" s="700"/>
      <c r="N170" s="700"/>
      <c r="O170" s="700"/>
      <c r="P170" s="700"/>
      <c r="Q170" s="700"/>
      <c r="R170" s="700"/>
      <c r="S170" s="700"/>
      <c r="T170" s="700"/>
      <c r="U170" s="700"/>
      <c r="V170" s="700"/>
      <c r="W170" s="700"/>
      <c r="X170" s="700"/>
      <c r="Y170" s="700"/>
      <c r="Z170" s="700"/>
      <c r="AA170" s="700"/>
      <c r="AB170" s="700"/>
      <c r="AC170" s="700"/>
      <c r="AD170" s="700"/>
      <c r="AE170" s="700"/>
      <c r="AF170" s="700"/>
      <c r="AG170" s="700"/>
      <c r="AH170" s="700"/>
      <c r="AI170" s="700"/>
      <c r="AJ170" s="700"/>
      <c r="AK170" s="701"/>
      <c r="AL170" s="705" t="s">
        <v>218</v>
      </c>
      <c r="AM170" s="706"/>
      <c r="AN170" s="706"/>
      <c r="AO170" s="706"/>
      <c r="AP170" s="706"/>
      <c r="AQ170" s="706"/>
      <c r="AR170" s="706"/>
      <c r="AS170" s="706"/>
      <c r="AT170" s="706"/>
      <c r="AU170" s="706"/>
      <c r="AV170" s="706"/>
      <c r="AW170" s="706"/>
      <c r="AX170" s="706"/>
      <c r="AY170" s="706"/>
      <c r="AZ170" s="706"/>
      <c r="BA170" s="706"/>
      <c r="BB170" s="706"/>
      <c r="BC170" s="707"/>
      <c r="BD170" s="708">
        <f>COUNTIF(AD72:AD83,"дз")+COUNTIF(AD85:AD87,"дз")+COUNTIF(AD91:AD98,"дз")+COUNTIF(AD100:AD101,"дз")+COUNTIF(AD104:AD116,"дз")+COUNTIF(AD119:AD124,"дз")+COUNTIF(AD128:AD142,"дз")+COUNTIF(AD146:AD150,"дз")</f>
        <v>2</v>
      </c>
      <c r="BE170" s="693"/>
      <c r="BF170" s="693"/>
      <c r="BG170" s="709">
        <f>COUNTIF(AE72:AE83,"дз")+COUNTIF(AE85:AE87,"дз")+COUNTIF(AE91:AE98,"дз")+COUNTIF(AE100:AE101,"дз")+COUNTIF(AE104:AE116,"дз")+COUNTIF(AE119:AE124,"дз")+COUNTIF(AE128:AE142,"дз")+COUNTIF(AE146:AE150,"дз")</f>
        <v>6</v>
      </c>
      <c r="BH170" s="693"/>
      <c r="BI170" s="695"/>
      <c r="BJ170" s="708">
        <f>COUNTIF(AF72:AF83,"дз")+COUNTIF(AF85:AF87,"дз")+COUNTIF(AF91:AF98,"дз")+COUNTIF(AF100:AF101,"дз")+COUNTIF(AF104:AF116,"дз")+COUNTIF(AF119:AF124,"дз")+COUNTIF(AF128:AF142,"дз")+COUNTIF(AF146:AF150,"дз")</f>
        <v>2</v>
      </c>
      <c r="BK170" s="693"/>
      <c r="BL170" s="693"/>
      <c r="BM170" s="709">
        <f>COUNTIF(AG72:AG83,"дз")+COUNTIF(AG85:AG87,"дз")+COUNTIF(AG91:AG98,"дз")+COUNTIF(AG100:AG101,"дз")+COUNTIF(AG104:AG116,"дз")+COUNTIF(AG119:AG124,"дз")+COUNTIF(AG128:AG142,"дз")+COUNTIF(AG146:AG150,"дз")</f>
        <v>6</v>
      </c>
      <c r="BN170" s="693"/>
      <c r="BO170" s="695"/>
      <c r="BP170" s="708">
        <f>COUNTIF(AH72:AH83,"дз")+COUNTIF(AH85:AH87,"дз")+COUNTIF(AH91:AH98,"дз")+COUNTIF(AH100:AH101,"дз")+COUNTIF(AH104:AH116,"дз")+COUNTIF(AH119:AH124,"дз")+COUNTIF(AH128:AH142,"дз")+COUNTIF(AH146:AH150,"дз")</f>
        <v>3</v>
      </c>
      <c r="BQ170" s="693"/>
      <c r="BR170" s="693"/>
      <c r="BS170" s="709">
        <f>COUNTIF(AI72:AI83,"дз")+COUNTIF(AI85:AI87,"дз")+COUNTIF(AI91:AI98,"дз")+COUNTIF(AI100:AI101,"дз")+COUNTIF(AI104:AI116,"дз")+COUNTIF(AI119:AI124,"дз")+COUNTIF(AI128:AI142,"дз")+COUNTIF(AI146:AI150,"дз")</f>
        <v>6</v>
      </c>
      <c r="BT170" s="693"/>
      <c r="BU170" s="695"/>
      <c r="BV170" s="692">
        <f>COUNTIF(AJ72:AJ83,"дз")+COUNTIF(AJ85:AJ87,"дз")+COUNTIF(AJ91:AJ98,"дз")+COUNTIF(AJ100:AJ101,"дз")+COUNTIF(AJ104:AJ116,"дз")+COUNTIF(AJ119:AJ124,"дз")+COUNTIF(AJ128:AJ142,"дз")+COUNTIF(AJ146:AJ150,"дз")</f>
        <v>2</v>
      </c>
      <c r="BW170" s="693"/>
      <c r="BX170" s="693"/>
      <c r="BY170" s="694">
        <f>COUNTIF(AK72:AK83,"дз")+COUNTIF(AK85:AK87,"дз")+COUNTIF(AK91:AK98,"дз")+COUNTIF(AK100:AK101,"дз")+COUNTIF(AK104:AK116,"дз")+COUNTIF(AK119:AK124,"дз")+COUNTIF(AK128:AK142,"дз")+COUNTIF(AK146:AK150,"дз")</f>
        <v>6</v>
      </c>
      <c r="BZ170" s="693"/>
      <c r="CA170" s="695"/>
      <c r="CB170" s="138"/>
      <c r="CC170" s="696"/>
      <c r="CD170" s="696"/>
      <c r="CE170" s="696"/>
      <c r="CF170" s="696"/>
      <c r="CG170" s="197"/>
    </row>
    <row r="171" spans="3:85" ht="15" customHeight="1" thickBot="1">
      <c r="C171" s="195"/>
      <c r="D171" s="702"/>
      <c r="E171" s="703"/>
      <c r="F171" s="703"/>
      <c r="G171" s="703"/>
      <c r="H171" s="703"/>
      <c r="I171" s="703"/>
      <c r="J171" s="703"/>
      <c r="K171" s="703"/>
      <c r="L171" s="703"/>
      <c r="M171" s="703"/>
      <c r="N171" s="703"/>
      <c r="O171" s="703"/>
      <c r="P171" s="703"/>
      <c r="Q171" s="703"/>
      <c r="R171" s="703"/>
      <c r="S171" s="703"/>
      <c r="T171" s="703"/>
      <c r="U171" s="703"/>
      <c r="V171" s="703"/>
      <c r="W171" s="703"/>
      <c r="X171" s="703"/>
      <c r="Y171" s="703"/>
      <c r="Z171" s="703"/>
      <c r="AA171" s="703"/>
      <c r="AB171" s="703"/>
      <c r="AC171" s="703"/>
      <c r="AD171" s="703"/>
      <c r="AE171" s="703"/>
      <c r="AF171" s="703"/>
      <c r="AG171" s="703"/>
      <c r="AH171" s="703"/>
      <c r="AI171" s="703"/>
      <c r="AJ171" s="703"/>
      <c r="AK171" s="704"/>
      <c r="AL171" s="688" t="s">
        <v>219</v>
      </c>
      <c r="AM171" s="689"/>
      <c r="AN171" s="689"/>
      <c r="AO171" s="689"/>
      <c r="AP171" s="689"/>
      <c r="AQ171" s="689"/>
      <c r="AR171" s="689"/>
      <c r="AS171" s="689"/>
      <c r="AT171" s="689"/>
      <c r="AU171" s="689"/>
      <c r="AV171" s="689"/>
      <c r="AW171" s="689"/>
      <c r="AX171" s="689"/>
      <c r="AY171" s="689"/>
      <c r="AZ171" s="689"/>
      <c r="BA171" s="689"/>
      <c r="BB171" s="689"/>
      <c r="BC171" s="690"/>
      <c r="BD171" s="691">
        <f>COUNTIF(AD72:AD83,"з")+COUNTIF(AD85:AD87,"з")+COUNTIF(AD91:AD98,"з")+COUNTIF(AD100:AD101,"з")+COUNTIF(AD104:AD116,"з")+COUNTIF(AD119:AD124,"з")+COUNTIF(AD128:AD142,"з")+COUNTIF(AD146:AD150,"з")</f>
        <v>0</v>
      </c>
      <c r="BE171" s="682"/>
      <c r="BF171" s="682"/>
      <c r="BG171" s="685">
        <f>COUNTIF(AE72:AE83,"з")+COUNTIF(AE85:AE87,"з")+COUNTIF(AE91:AE98,"з")+COUNTIF(AE100:AE101,"з")+COUNTIF(AE104:AE116,"з")+COUNTIF(AE119:AE124,"з")+COUNTIF(AE128:AE142,"з")+COUNTIF(AE146:AE150,"з")</f>
        <v>2</v>
      </c>
      <c r="BH171" s="682"/>
      <c r="BI171" s="683"/>
      <c r="BJ171" s="691">
        <f>COUNTIF(AF72:AF83,"з")+COUNTIF(AF85:AF87,"з")+COUNTIF(AF91:AF98,"з")+COUNTIF(AF100:AF101,"з")+COUNTIF(AF104:AF116,"з")+COUNTIF(AF119:AF124,"з")+COUNTIF(AF128:AF142,"з")+COUNTIF(AF146:AF150,"з")</f>
        <v>0</v>
      </c>
      <c r="BK171" s="682"/>
      <c r="BL171" s="682"/>
      <c r="BM171" s="685">
        <f>COUNTIF(AG72:AG83,"з")+COUNTIF(AG85:AG87,"з")+COUNTIF(AG91:AG98,"з")+COUNTIF(AG100:AG101,"з")+COUNTIF(AG104:AG116,"з")+COUNTIF(AG119:AG124,"з")+COUNTIF(AG128:AG142,"з")+COUNTIF(AG146:AG150,"з")</f>
        <v>0</v>
      </c>
      <c r="BN171" s="682"/>
      <c r="BO171" s="683"/>
      <c r="BP171" s="684">
        <f>COUNTIF(AH72:AH83,"з")+COUNTIF(AH85:AH87,"з")+COUNTIF(AH91:AH98,"з")+COUNTIF(AH100:AH101,"з")+COUNTIF(AH104:AH116,"з")+COUNTIF(AH119:AH124,"з")+COUNTIF(AH128:AH142,"з")+COUNTIF(AH146:AH150,"з")</f>
        <v>0</v>
      </c>
      <c r="BQ171" s="682"/>
      <c r="BR171" s="682"/>
      <c r="BS171" s="681">
        <f>COUNTIF(AI72:AI83,"з")+COUNTIF(AI85:AI87,"з")+COUNTIF(AI91:AI98,"з")+COUNTIF(AI100:AI101,"з")+COUNTIF(AI104:AI116,"з")+COUNTIF(AI119:AI124,"з")+COUNTIF(AI128:AI142,"з")+COUNTIF(AI146:AI150,"з")</f>
        <v>1</v>
      </c>
      <c r="BT171" s="682"/>
      <c r="BU171" s="683"/>
      <c r="BV171" s="684">
        <f>COUNTIF(AJ72:AJ83,"з")+COUNTIF(AJ85:AJ87,"з")+COUNTIF(AJ91:AJ98,"з")+COUNTIF(AJ100:AJ101,"з")+COUNTIF(AJ104:AJ116,"з")+COUNTIF(AJ119:AJ124,"з")+COUNTIF(AJ128:AJ142,"з")+COUNTIF(AJ146:AJ150,"з")</f>
        <v>0</v>
      </c>
      <c r="BW171" s="682"/>
      <c r="BX171" s="682"/>
      <c r="BY171" s="685">
        <f>COUNTIF(AK72:AK83,"з")+COUNTIF(AK85:AK87,"з")+COUNTIF(AK91:AK98,"з")+COUNTIF(AK100:AK101,"з")+COUNTIF(AK104:AK116,"з")+COUNTIF(AK119:AK124,"з")+COUNTIF(AK128:AK142,"з")+COUNTIF(AK146:AK150,"з")</f>
        <v>0</v>
      </c>
      <c r="BZ171" s="682"/>
      <c r="CA171" s="683"/>
      <c r="CB171" s="138"/>
      <c r="CC171" s="696"/>
      <c r="CD171" s="696"/>
      <c r="CE171" s="696"/>
      <c r="CF171" s="696"/>
      <c r="CG171" s="197"/>
    </row>
    <row r="172" spans="3:85" ht="15" customHeight="1">
      <c r="C172" s="315"/>
      <c r="D172" s="316"/>
      <c r="E172" s="316"/>
      <c r="F172" s="316"/>
      <c r="G172" s="316"/>
      <c r="H172" s="316"/>
      <c r="I172" s="316"/>
      <c r="J172" s="316"/>
      <c r="K172" s="316"/>
      <c r="L172" s="316"/>
      <c r="M172" s="316"/>
      <c r="N172" s="316"/>
      <c r="O172" s="316"/>
      <c r="P172" s="316"/>
      <c r="Q172" s="316"/>
      <c r="R172" s="316"/>
      <c r="S172" s="316"/>
      <c r="T172" s="316"/>
      <c r="U172" s="316"/>
      <c r="V172" s="316"/>
      <c r="W172" s="316"/>
      <c r="X172" s="316"/>
      <c r="Y172" s="316"/>
      <c r="Z172" s="316"/>
      <c r="AA172" s="316"/>
      <c r="AB172" s="316"/>
      <c r="AC172" s="316"/>
      <c r="AD172" s="316"/>
      <c r="AE172" s="316"/>
      <c r="AF172" s="316"/>
      <c r="AG172" s="316"/>
      <c r="AH172" s="316"/>
      <c r="AI172" s="316"/>
      <c r="AJ172" s="316"/>
      <c r="AK172" s="316"/>
      <c r="AL172" s="316"/>
      <c r="AM172" s="316"/>
      <c r="AN172" s="316"/>
      <c r="AO172" s="316"/>
      <c r="AP172" s="316"/>
      <c r="AQ172" s="316"/>
      <c r="AR172" s="316"/>
      <c r="AS172" s="316"/>
      <c r="AT172" s="316"/>
      <c r="AU172" s="316"/>
      <c r="AV172" s="316"/>
      <c r="AW172" s="316"/>
      <c r="AX172" s="316"/>
      <c r="AY172" s="316"/>
      <c r="AZ172" s="316"/>
      <c r="BA172" s="316"/>
      <c r="BB172" s="316"/>
      <c r="BC172" s="316"/>
      <c r="BD172" s="316"/>
      <c r="BE172" s="316"/>
      <c r="BF172" s="316"/>
      <c r="BG172" s="316"/>
      <c r="BH172" s="316"/>
      <c r="BI172" s="316"/>
      <c r="BJ172" s="316"/>
      <c r="BK172" s="316"/>
      <c r="BL172" s="316"/>
      <c r="BM172" s="316"/>
      <c r="BN172" s="316"/>
      <c r="BO172" s="316"/>
      <c r="BP172" s="316"/>
      <c r="BQ172" s="316"/>
      <c r="BR172" s="316"/>
      <c r="BS172" s="316"/>
      <c r="BT172" s="316"/>
      <c r="BU172" s="316"/>
      <c r="BV172" s="316"/>
      <c r="BW172" s="316"/>
      <c r="BX172" s="316"/>
      <c r="BY172" s="316"/>
      <c r="BZ172" s="316"/>
      <c r="CA172" s="316"/>
      <c r="CB172" s="316"/>
      <c r="CC172" s="316"/>
      <c r="CD172" s="316"/>
      <c r="CE172" s="316"/>
      <c r="CF172" s="316"/>
      <c r="CG172" s="317"/>
    </row>
    <row r="173" spans="3:85"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  <c r="BJ173" s="138"/>
      <c r="BK173" s="138"/>
      <c r="BL173" s="138"/>
      <c r="BM173" s="138"/>
      <c r="BN173" s="138"/>
      <c r="BO173" s="138"/>
      <c r="BP173" s="138"/>
      <c r="BQ173" s="138"/>
      <c r="BR173" s="138"/>
      <c r="BS173" s="138"/>
      <c r="BT173" s="138"/>
      <c r="BU173" s="138"/>
      <c r="BV173" s="138"/>
      <c r="BW173" s="138"/>
      <c r="BX173" s="138"/>
      <c r="BY173" s="138"/>
      <c r="BZ173" s="138"/>
      <c r="CA173" s="138"/>
      <c r="CB173" s="138"/>
      <c r="CC173" s="138"/>
      <c r="CD173" s="138"/>
      <c r="CE173" s="138"/>
      <c r="CF173" s="138"/>
      <c r="CG173" s="138"/>
    </row>
    <row r="174" spans="3:85" ht="23.25">
      <c r="C174" s="318" t="s">
        <v>220</v>
      </c>
      <c r="D174" s="13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  <c r="AA174" s="318"/>
      <c r="AB174" s="318"/>
      <c r="AC174" s="318"/>
      <c r="AD174" s="318"/>
      <c r="AE174" s="318"/>
      <c r="AF174" s="686">
        <f>((AX152+AL151+AL144+AL143+AL126+AL125)/(AR152+AL144+AL143+AL126+AL125))*100</f>
        <v>55.136268343815509</v>
      </c>
      <c r="AG174" s="687"/>
      <c r="AH174" s="687"/>
      <c r="AI174" s="687"/>
      <c r="AJ174" s="319" t="s">
        <v>265</v>
      </c>
      <c r="AK174" s="320"/>
      <c r="AL174" s="321"/>
      <c r="AM174" s="318"/>
      <c r="AN174" s="138"/>
      <c r="AO174" s="138"/>
      <c r="AP174" s="138"/>
      <c r="AQ174" s="138"/>
      <c r="AR174" s="322"/>
      <c r="AS174" s="322"/>
      <c r="AT174" s="322"/>
      <c r="AU174" s="322"/>
      <c r="AV174" s="318"/>
      <c r="AW174" s="318"/>
      <c r="AX174" s="318"/>
      <c r="AY174" s="318"/>
      <c r="AZ174" s="318"/>
      <c r="BA174" s="318"/>
      <c r="BB174" s="318"/>
      <c r="BC174" s="318"/>
      <c r="BD174" s="318"/>
      <c r="BE174" s="318"/>
      <c r="BF174" s="318"/>
      <c r="BG174" s="318"/>
      <c r="BH174" s="318"/>
      <c r="BI174" s="318"/>
      <c r="BJ174" s="318"/>
      <c r="BK174" s="318"/>
      <c r="BL174" s="318"/>
      <c r="BM174" s="318"/>
      <c r="BN174" s="318"/>
      <c r="BO174" s="318"/>
      <c r="BP174" s="318"/>
      <c r="BQ174" s="318"/>
      <c r="BR174" s="318"/>
      <c r="BS174" s="318"/>
      <c r="BT174" s="318"/>
      <c r="BU174" s="318"/>
      <c r="BV174" s="318"/>
      <c r="BW174" s="318"/>
      <c r="BX174" s="138"/>
      <c r="BY174" s="138"/>
      <c r="BZ174" s="138"/>
      <c r="CA174" s="138"/>
      <c r="CB174" s="138"/>
      <c r="CC174" s="138"/>
      <c r="CD174" s="138"/>
      <c r="CE174" s="138"/>
      <c r="CF174" s="138"/>
      <c r="CG174" s="138"/>
    </row>
    <row r="175" spans="3:85"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  <c r="BJ175" s="138"/>
      <c r="BK175" s="138"/>
      <c r="BL175" s="138"/>
      <c r="BM175" s="138"/>
      <c r="BN175" s="138"/>
      <c r="BO175" s="138"/>
      <c r="BP175" s="138"/>
      <c r="BQ175" s="138"/>
      <c r="BR175" s="138"/>
      <c r="BS175" s="138"/>
      <c r="BT175" s="138"/>
      <c r="BU175" s="138"/>
      <c r="BV175" s="138"/>
      <c r="BW175" s="138"/>
      <c r="BX175" s="138"/>
      <c r="BY175" s="138"/>
      <c r="BZ175" s="138"/>
      <c r="CA175" s="138"/>
      <c r="CB175" s="138"/>
      <c r="CC175" s="138"/>
      <c r="CD175" s="138"/>
      <c r="CE175" s="138"/>
      <c r="CF175" s="138"/>
      <c r="CG175" s="138"/>
    </row>
    <row r="176" spans="3:85"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  <c r="BJ176" s="138"/>
      <c r="BK176" s="138"/>
      <c r="BL176" s="138"/>
      <c r="BM176" s="138"/>
      <c r="BN176" s="138"/>
      <c r="BO176" s="138"/>
      <c r="BP176" s="138"/>
      <c r="BQ176" s="138"/>
      <c r="BR176" s="138"/>
      <c r="BS176" s="138"/>
      <c r="BT176" s="138"/>
      <c r="BU176" s="138"/>
      <c r="BV176" s="138"/>
      <c r="BW176" s="138"/>
      <c r="BX176" s="138"/>
      <c r="BY176" s="138"/>
      <c r="BZ176" s="138"/>
      <c r="CA176" s="138"/>
      <c r="CB176" s="138"/>
      <c r="CC176" s="138"/>
      <c r="CD176" s="138"/>
      <c r="CE176" s="138"/>
      <c r="CF176" s="138"/>
      <c r="CG176" s="138"/>
    </row>
  </sheetData>
  <mergeCells count="1650">
    <mergeCell ref="E78:AC78"/>
    <mergeCell ref="E75:AC75"/>
    <mergeCell ref="E74:AC74"/>
    <mergeCell ref="E73:AC73"/>
    <mergeCell ref="E72:AC72"/>
    <mergeCell ref="E71:AC71"/>
    <mergeCell ref="G59:U59"/>
    <mergeCell ref="G58:U58"/>
    <mergeCell ref="E106:AC106"/>
    <mergeCell ref="E103:AC103"/>
    <mergeCell ref="E102:AC102"/>
    <mergeCell ref="E99:AC99"/>
    <mergeCell ref="E98:AC98"/>
    <mergeCell ref="E97:AC97"/>
    <mergeCell ref="E96:AC96"/>
    <mergeCell ref="E95:AC95"/>
    <mergeCell ref="E92:AC92"/>
    <mergeCell ref="E91:AC91"/>
    <mergeCell ref="E90:AC90"/>
    <mergeCell ref="E89:AC89"/>
    <mergeCell ref="D88:AC88"/>
    <mergeCell ref="E87:AC87"/>
    <mergeCell ref="E86:AC86"/>
    <mergeCell ref="E83:AC83"/>
    <mergeCell ref="E82:AC82"/>
    <mergeCell ref="E134:AC134"/>
    <mergeCell ref="E131:AC131"/>
    <mergeCell ref="E130:AC130"/>
    <mergeCell ref="E127:AC127"/>
    <mergeCell ref="E126:AC126"/>
    <mergeCell ref="E125:AC125"/>
    <mergeCell ref="E124:AC124"/>
    <mergeCell ref="E121:AC121"/>
    <mergeCell ref="E120:AC120"/>
    <mergeCell ref="E117:AC117"/>
    <mergeCell ref="E116:AC116"/>
    <mergeCell ref="E115:AC115"/>
    <mergeCell ref="E114:AC114"/>
    <mergeCell ref="E113:AC113"/>
    <mergeCell ref="E112:AC112"/>
    <mergeCell ref="E111:AC111"/>
    <mergeCell ref="E110:AC110"/>
    <mergeCell ref="D168:AK168"/>
    <mergeCell ref="D167:AK167"/>
    <mergeCell ref="D166:AK166"/>
    <mergeCell ref="D165:AK165"/>
    <mergeCell ref="D163:AK164"/>
    <mergeCell ref="E162:AC162"/>
    <mergeCell ref="E161:AC161"/>
    <mergeCell ref="E160:AC160"/>
    <mergeCell ref="E151:AC151"/>
    <mergeCell ref="E149:AC149"/>
    <mergeCell ref="E146:AC146"/>
    <mergeCell ref="E145:AC145"/>
    <mergeCell ref="E144:AC144"/>
    <mergeCell ref="E143:AC143"/>
    <mergeCell ref="E142:AC142"/>
    <mergeCell ref="E139:AC139"/>
    <mergeCell ref="E138:AC138"/>
    <mergeCell ref="N20:BW20"/>
    <mergeCell ref="X22:AE22"/>
    <mergeCell ref="AF22:AJ22"/>
    <mergeCell ref="AL22:BR22"/>
    <mergeCell ref="BW49:BX50"/>
    <mergeCell ref="R49:R51"/>
    <mergeCell ref="S49:S51"/>
    <mergeCell ref="T49:T51"/>
    <mergeCell ref="U49:U51"/>
    <mergeCell ref="J49:J51"/>
    <mergeCell ref="K49:K51"/>
    <mergeCell ref="L49:L51"/>
    <mergeCell ref="BA49:BA51"/>
    <mergeCell ref="BB49:BB51"/>
    <mergeCell ref="BA46:BD46"/>
    <mergeCell ref="P49:P51"/>
    <mergeCell ref="Q49:Q51"/>
    <mergeCell ref="X26:AK26"/>
    <mergeCell ref="X28:AJ28"/>
    <mergeCell ref="AL28:BF28"/>
    <mergeCell ref="X49:X51"/>
    <mergeCell ref="Y49:Y51"/>
    <mergeCell ref="Z49:Z51"/>
    <mergeCell ref="AA49:AA51"/>
    <mergeCell ref="BI48:BL50"/>
    <mergeCell ref="BM48:BP50"/>
    <mergeCell ref="AH49:AH51"/>
    <mergeCell ref="AI49:AI51"/>
    <mergeCell ref="AJ49:AJ51"/>
    <mergeCell ref="AK49:AK51"/>
    <mergeCell ref="AL49:AL51"/>
    <mergeCell ref="AZ49:AZ51"/>
    <mergeCell ref="E7:P7"/>
    <mergeCell ref="D8:U8"/>
    <mergeCell ref="D9:U9"/>
    <mergeCell ref="D10:U10"/>
    <mergeCell ref="D11:T11"/>
    <mergeCell ref="AC36:BG36"/>
    <mergeCell ref="AC37:BG37"/>
    <mergeCell ref="D46:D51"/>
    <mergeCell ref="E46:I46"/>
    <mergeCell ref="J46:M46"/>
    <mergeCell ref="N46:Q46"/>
    <mergeCell ref="R46:V46"/>
    <mergeCell ref="W46:Z46"/>
    <mergeCell ref="AA46:AD46"/>
    <mergeCell ref="AO29:AP29"/>
    <mergeCell ref="X30:AK30"/>
    <mergeCell ref="AL30:AV31"/>
    <mergeCell ref="AW30:BC31"/>
    <mergeCell ref="X31:AK31"/>
    <mergeCell ref="Y35:BJ35"/>
    <mergeCell ref="X24:AE24"/>
    <mergeCell ref="AL24:BR24"/>
    <mergeCell ref="X25:AK25"/>
    <mergeCell ref="AE46:AH46"/>
    <mergeCell ref="AI46:AM46"/>
    <mergeCell ref="R14:BS14"/>
    <mergeCell ref="R15:BS18"/>
    <mergeCell ref="N19:BW19"/>
    <mergeCell ref="AN46:AQ46"/>
    <mergeCell ref="AR46:AV46"/>
    <mergeCell ref="AW46:AZ46"/>
    <mergeCell ref="AE49:AE51"/>
    <mergeCell ref="AF49:AF51"/>
    <mergeCell ref="AG49:AG51"/>
    <mergeCell ref="CA51:CB51"/>
    <mergeCell ref="BI52:BJ52"/>
    <mergeCell ref="BK52:BL52"/>
    <mergeCell ref="BM52:BN52"/>
    <mergeCell ref="BO52:BP52"/>
    <mergeCell ref="BQ52:BR52"/>
    <mergeCell ref="BS52:BT52"/>
    <mergeCell ref="BM51:BN51"/>
    <mergeCell ref="BO51:BP51"/>
    <mergeCell ref="BQ51:BR51"/>
    <mergeCell ref="BS51:BT51"/>
    <mergeCell ref="BU51:BV51"/>
    <mergeCell ref="BW51:BX51"/>
    <mergeCell ref="BY49:BZ50"/>
    <mergeCell ref="BU52:BV52"/>
    <mergeCell ref="BW52:BX52"/>
    <mergeCell ref="BY52:BZ52"/>
    <mergeCell ref="CA52:CB52"/>
    <mergeCell ref="BY51:BZ51"/>
    <mergeCell ref="E49:E51"/>
    <mergeCell ref="F49:F51"/>
    <mergeCell ref="G49:G51"/>
    <mergeCell ref="H49:H51"/>
    <mergeCell ref="I49:I51"/>
    <mergeCell ref="BE53:BH53"/>
    <mergeCell ref="AN49:AN51"/>
    <mergeCell ref="AO49:AO51"/>
    <mergeCell ref="AP49:AP51"/>
    <mergeCell ref="AQ49:AQ51"/>
    <mergeCell ref="AR49:AR51"/>
    <mergeCell ref="AS49:AS51"/>
    <mergeCell ref="BQ53:BR53"/>
    <mergeCell ref="M49:M51"/>
    <mergeCell ref="N49:N51"/>
    <mergeCell ref="O49:O51"/>
    <mergeCell ref="V49:V51"/>
    <mergeCell ref="W49:W51"/>
    <mergeCell ref="BI51:BJ51"/>
    <mergeCell ref="BK51:BL51"/>
    <mergeCell ref="BC49:BC51"/>
    <mergeCell ref="BD49:BD51"/>
    <mergeCell ref="AT49:AT51"/>
    <mergeCell ref="AU49:AU51"/>
    <mergeCell ref="AV49:AV51"/>
    <mergeCell ref="AW49:AW51"/>
    <mergeCell ref="AX49:AX51"/>
    <mergeCell ref="AY49:AY51"/>
    <mergeCell ref="AM49:AM51"/>
    <mergeCell ref="AB49:AB51"/>
    <mergeCell ref="AC49:AC51"/>
    <mergeCell ref="AD49:AD51"/>
    <mergeCell ref="BK55:BL55"/>
    <mergeCell ref="BM55:BN55"/>
    <mergeCell ref="BO55:BP55"/>
    <mergeCell ref="BQ54:BR54"/>
    <mergeCell ref="BS54:BT54"/>
    <mergeCell ref="BU54:BV54"/>
    <mergeCell ref="BW54:BX54"/>
    <mergeCell ref="BY54:BZ54"/>
    <mergeCell ref="CA54:CB54"/>
    <mergeCell ref="BI54:BJ54"/>
    <mergeCell ref="BK54:BL54"/>
    <mergeCell ref="BM54:BN54"/>
    <mergeCell ref="BO54:BP54"/>
    <mergeCell ref="BU53:BV53"/>
    <mergeCell ref="BW53:BX53"/>
    <mergeCell ref="BY53:BZ53"/>
    <mergeCell ref="CA53:CB53"/>
    <mergeCell ref="BS53:BT53"/>
    <mergeCell ref="BI53:BJ53"/>
    <mergeCell ref="BK53:BL53"/>
    <mergeCell ref="BM53:BN53"/>
    <mergeCell ref="BO53:BP53"/>
    <mergeCell ref="BY55:BZ55"/>
    <mergeCell ref="CA55:CB55"/>
    <mergeCell ref="BI55:BJ55"/>
    <mergeCell ref="CA56:CB56"/>
    <mergeCell ref="Y58:AS58"/>
    <mergeCell ref="AW58:BD58"/>
    <mergeCell ref="Y59:AS59"/>
    <mergeCell ref="AW59:BD59"/>
    <mergeCell ref="BO56:BP56"/>
    <mergeCell ref="BQ56:BR56"/>
    <mergeCell ref="BS56:BT56"/>
    <mergeCell ref="BU56:BV56"/>
    <mergeCell ref="BW56:BX56"/>
    <mergeCell ref="BY56:BZ56"/>
    <mergeCell ref="BA56:BD56"/>
    <mergeCell ref="BI56:BJ56"/>
    <mergeCell ref="BK56:BL56"/>
    <mergeCell ref="BM56:BN56"/>
    <mergeCell ref="BP67:BR67"/>
    <mergeCell ref="AO65:AQ68"/>
    <mergeCell ref="AR65:BC65"/>
    <mergeCell ref="AR66:AT68"/>
    <mergeCell ref="AU66:BC66"/>
    <mergeCell ref="BD66:BI66"/>
    <mergeCell ref="BJ66:BO66"/>
    <mergeCell ref="D64:D68"/>
    <mergeCell ref="E64:AC68"/>
    <mergeCell ref="AD64:AK68"/>
    <mergeCell ref="AL64:BC64"/>
    <mergeCell ref="BD64:CA65"/>
    <mergeCell ref="AL65:AN68"/>
    <mergeCell ref="BP66:BU66"/>
    <mergeCell ref="BV66:CA66"/>
    <mergeCell ref="AU67:AW68"/>
    <mergeCell ref="G60:U60"/>
    <mergeCell ref="Y60:AM60"/>
    <mergeCell ref="C62:CA62"/>
    <mergeCell ref="BD71:BF71"/>
    <mergeCell ref="BG71:BI71"/>
    <mergeCell ref="BJ71:BL71"/>
    <mergeCell ref="BM71:BO71"/>
    <mergeCell ref="BP71:BU71"/>
    <mergeCell ref="BV71:CA71"/>
    <mergeCell ref="BY68:CA68"/>
    <mergeCell ref="E69:AC69"/>
    <mergeCell ref="E70:CA70"/>
    <mergeCell ref="AL71:AN71"/>
    <mergeCell ref="AO71:AQ71"/>
    <mergeCell ref="AR71:AT71"/>
    <mergeCell ref="AU71:AW71"/>
    <mergeCell ref="AX71:AZ71"/>
    <mergeCell ref="BA71:BC71"/>
    <mergeCell ref="BS67:BU67"/>
    <mergeCell ref="BV67:BX67"/>
    <mergeCell ref="BY67:CA67"/>
    <mergeCell ref="BD68:BF68"/>
    <mergeCell ref="BG68:BI68"/>
    <mergeCell ref="BJ68:BL68"/>
    <mergeCell ref="BM68:BO68"/>
    <mergeCell ref="BP68:BR68"/>
    <mergeCell ref="BS68:BU68"/>
    <mergeCell ref="BV68:BX68"/>
    <mergeCell ref="AX67:AZ68"/>
    <mergeCell ref="BA67:BC68"/>
    <mergeCell ref="BD67:BF67"/>
    <mergeCell ref="BG67:BI67"/>
    <mergeCell ref="BJ67:BL67"/>
    <mergeCell ref="BM67:BO67"/>
    <mergeCell ref="BP72:BR72"/>
    <mergeCell ref="BS72:BU72"/>
    <mergeCell ref="BV72:BX72"/>
    <mergeCell ref="BY72:CA72"/>
    <mergeCell ref="AL73:AN73"/>
    <mergeCell ref="AO73:AQ73"/>
    <mergeCell ref="AR73:AT73"/>
    <mergeCell ref="AU73:AW73"/>
    <mergeCell ref="AX73:AZ73"/>
    <mergeCell ref="AX72:AZ72"/>
    <mergeCell ref="BA72:BC72"/>
    <mergeCell ref="BD72:BF72"/>
    <mergeCell ref="BG72:BI72"/>
    <mergeCell ref="BJ72:BL72"/>
    <mergeCell ref="BM72:BO72"/>
    <mergeCell ref="AL72:AN72"/>
    <mergeCell ref="AO72:AQ72"/>
    <mergeCell ref="AR72:AT72"/>
    <mergeCell ref="AU72:AW72"/>
    <mergeCell ref="BV74:BX74"/>
    <mergeCell ref="BY74:CA74"/>
    <mergeCell ref="AL75:AN75"/>
    <mergeCell ref="AO75:AQ75"/>
    <mergeCell ref="AR75:AT75"/>
    <mergeCell ref="AU75:AW75"/>
    <mergeCell ref="AX75:AZ75"/>
    <mergeCell ref="BA75:BC75"/>
    <mergeCell ref="BD75:BF75"/>
    <mergeCell ref="BD74:BF74"/>
    <mergeCell ref="BG74:BI74"/>
    <mergeCell ref="BJ74:BL74"/>
    <mergeCell ref="BM74:BO74"/>
    <mergeCell ref="BP74:BR74"/>
    <mergeCell ref="BS74:BU74"/>
    <mergeCell ref="BS73:BU73"/>
    <mergeCell ref="BV73:BX73"/>
    <mergeCell ref="BY73:CA73"/>
    <mergeCell ref="AL74:AN74"/>
    <mergeCell ref="AO74:AQ74"/>
    <mergeCell ref="AR74:AT74"/>
    <mergeCell ref="AU74:AW74"/>
    <mergeCell ref="AX74:AZ74"/>
    <mergeCell ref="BA74:BC74"/>
    <mergeCell ref="BA73:BC73"/>
    <mergeCell ref="BD73:BF73"/>
    <mergeCell ref="BG73:BI73"/>
    <mergeCell ref="BJ73:BL73"/>
    <mergeCell ref="BM73:BO73"/>
    <mergeCell ref="BP73:BR73"/>
    <mergeCell ref="E77:AC77"/>
    <mergeCell ref="AL77:AN77"/>
    <mergeCell ref="AO77:AQ77"/>
    <mergeCell ref="AR77:AT77"/>
    <mergeCell ref="AU77:AW77"/>
    <mergeCell ref="AX77:AZ77"/>
    <mergeCell ref="BJ76:BL76"/>
    <mergeCell ref="BM76:BO76"/>
    <mergeCell ref="BP76:BR76"/>
    <mergeCell ref="BS76:BU76"/>
    <mergeCell ref="BV76:BX76"/>
    <mergeCell ref="BY76:CA76"/>
    <mergeCell ref="BY75:CA75"/>
    <mergeCell ref="E76:AC76"/>
    <mergeCell ref="AL76:AN76"/>
    <mergeCell ref="AO76:AQ76"/>
    <mergeCell ref="AR76:AT76"/>
    <mergeCell ref="AU76:AW76"/>
    <mergeCell ref="AX76:AZ76"/>
    <mergeCell ref="BA76:BC76"/>
    <mergeCell ref="BD76:BF76"/>
    <mergeCell ref="BG76:BI76"/>
    <mergeCell ref="BG75:BI75"/>
    <mergeCell ref="BJ75:BL75"/>
    <mergeCell ref="BM75:BO75"/>
    <mergeCell ref="BP75:BR75"/>
    <mergeCell ref="BS75:BU75"/>
    <mergeCell ref="BV75:BX75"/>
    <mergeCell ref="BV78:BX78"/>
    <mergeCell ref="BY78:CA78"/>
    <mergeCell ref="AL79:AN79"/>
    <mergeCell ref="AO79:AQ79"/>
    <mergeCell ref="AR79:AT79"/>
    <mergeCell ref="AU79:AW79"/>
    <mergeCell ref="AX79:AZ79"/>
    <mergeCell ref="BA79:BC79"/>
    <mergeCell ref="BD79:BF79"/>
    <mergeCell ref="BD78:BF78"/>
    <mergeCell ref="BG78:BI78"/>
    <mergeCell ref="BJ78:BL78"/>
    <mergeCell ref="BM78:BO78"/>
    <mergeCell ref="BP78:BR78"/>
    <mergeCell ref="BS78:BU78"/>
    <mergeCell ref="BS77:BU77"/>
    <mergeCell ref="BV77:BX77"/>
    <mergeCell ref="BY77:CA77"/>
    <mergeCell ref="AL78:AN78"/>
    <mergeCell ref="AO78:AQ78"/>
    <mergeCell ref="AR78:AT78"/>
    <mergeCell ref="AU78:AW78"/>
    <mergeCell ref="AX78:AZ78"/>
    <mergeCell ref="BA78:BC78"/>
    <mergeCell ref="BA77:BC77"/>
    <mergeCell ref="BD77:BF77"/>
    <mergeCell ref="BG77:BI77"/>
    <mergeCell ref="BJ77:BL77"/>
    <mergeCell ref="BM77:BO77"/>
    <mergeCell ref="BP77:BR77"/>
    <mergeCell ref="E81:AC81"/>
    <mergeCell ref="AL81:AN81"/>
    <mergeCell ref="AO81:AQ81"/>
    <mergeCell ref="AR81:AT81"/>
    <mergeCell ref="AU81:AW81"/>
    <mergeCell ref="AX81:AZ81"/>
    <mergeCell ref="BJ80:BL80"/>
    <mergeCell ref="BM80:BO80"/>
    <mergeCell ref="BP80:BR80"/>
    <mergeCell ref="BS80:BU80"/>
    <mergeCell ref="BV80:BX80"/>
    <mergeCell ref="BY80:CA80"/>
    <mergeCell ref="BY79:CA79"/>
    <mergeCell ref="E80:AC80"/>
    <mergeCell ref="AL80:AN80"/>
    <mergeCell ref="AO80:AQ80"/>
    <mergeCell ref="AR80:AT80"/>
    <mergeCell ref="AU80:AW80"/>
    <mergeCell ref="AX80:AZ80"/>
    <mergeCell ref="BA80:BC80"/>
    <mergeCell ref="BD80:BF80"/>
    <mergeCell ref="BG80:BI80"/>
    <mergeCell ref="BG79:BI79"/>
    <mergeCell ref="BJ79:BL79"/>
    <mergeCell ref="BM79:BO79"/>
    <mergeCell ref="BP79:BR79"/>
    <mergeCell ref="BS79:BU79"/>
    <mergeCell ref="BV79:BX79"/>
    <mergeCell ref="E79:AC79"/>
    <mergeCell ref="BV82:BX82"/>
    <mergeCell ref="BY82:CA82"/>
    <mergeCell ref="AL83:AN83"/>
    <mergeCell ref="AO83:AQ83"/>
    <mergeCell ref="AR83:AT83"/>
    <mergeCell ref="AU83:AW83"/>
    <mergeCell ref="AX83:AZ83"/>
    <mergeCell ref="BA83:BC83"/>
    <mergeCell ref="BD83:BF83"/>
    <mergeCell ref="BD82:BF82"/>
    <mergeCell ref="BG82:BI82"/>
    <mergeCell ref="BJ82:BL82"/>
    <mergeCell ref="BM82:BO82"/>
    <mergeCell ref="BP82:BR82"/>
    <mergeCell ref="BS82:BU82"/>
    <mergeCell ref="BS81:BU81"/>
    <mergeCell ref="BV81:BX81"/>
    <mergeCell ref="BY81:CA81"/>
    <mergeCell ref="AL82:AN82"/>
    <mergeCell ref="AO82:AQ82"/>
    <mergeCell ref="AR82:AT82"/>
    <mergeCell ref="AU82:AW82"/>
    <mergeCell ref="AX82:AZ82"/>
    <mergeCell ref="BA82:BC82"/>
    <mergeCell ref="BA81:BC81"/>
    <mergeCell ref="BD81:BF81"/>
    <mergeCell ref="BG81:BI81"/>
    <mergeCell ref="BJ81:BL81"/>
    <mergeCell ref="BM81:BO81"/>
    <mergeCell ref="BP81:BR81"/>
    <mergeCell ref="E85:AC85"/>
    <mergeCell ref="AL85:AN85"/>
    <mergeCell ref="AO85:AQ85"/>
    <mergeCell ref="AR85:AT85"/>
    <mergeCell ref="AU85:AW85"/>
    <mergeCell ref="AX85:AZ85"/>
    <mergeCell ref="BJ84:BL84"/>
    <mergeCell ref="BM84:BO84"/>
    <mergeCell ref="BP84:BR84"/>
    <mergeCell ref="BS84:BU84"/>
    <mergeCell ref="BV84:BX84"/>
    <mergeCell ref="BY84:CA84"/>
    <mergeCell ref="BY83:CA83"/>
    <mergeCell ref="E84:AC84"/>
    <mergeCell ref="AL84:AN84"/>
    <mergeCell ref="AO84:AQ84"/>
    <mergeCell ref="AR84:AT84"/>
    <mergeCell ref="AU84:AW84"/>
    <mergeCell ref="AX84:AZ84"/>
    <mergeCell ref="BA84:BC84"/>
    <mergeCell ref="BD84:BF84"/>
    <mergeCell ref="BG84:BI84"/>
    <mergeCell ref="BG83:BI83"/>
    <mergeCell ref="BJ83:BL83"/>
    <mergeCell ref="BM83:BO83"/>
    <mergeCell ref="BP83:BR83"/>
    <mergeCell ref="BS83:BU83"/>
    <mergeCell ref="BV83:BX83"/>
    <mergeCell ref="BV86:BX86"/>
    <mergeCell ref="BY86:CA86"/>
    <mergeCell ref="AL87:AN87"/>
    <mergeCell ref="AO87:AQ87"/>
    <mergeCell ref="AR87:AT87"/>
    <mergeCell ref="AU87:AW87"/>
    <mergeCell ref="AX87:AZ87"/>
    <mergeCell ref="BA87:BC87"/>
    <mergeCell ref="BD87:BF87"/>
    <mergeCell ref="BD86:BF86"/>
    <mergeCell ref="BG86:BI86"/>
    <mergeCell ref="BJ86:BL86"/>
    <mergeCell ref="BM86:BO86"/>
    <mergeCell ref="BP86:BR86"/>
    <mergeCell ref="BS86:BU86"/>
    <mergeCell ref="BS85:BU85"/>
    <mergeCell ref="BV85:BX85"/>
    <mergeCell ref="BY85:CA85"/>
    <mergeCell ref="AL86:AN86"/>
    <mergeCell ref="AO86:AQ86"/>
    <mergeCell ref="AR86:AT86"/>
    <mergeCell ref="AU86:AW86"/>
    <mergeCell ref="AX86:AZ86"/>
    <mergeCell ref="BA86:BC86"/>
    <mergeCell ref="BA85:BC85"/>
    <mergeCell ref="BD85:BF85"/>
    <mergeCell ref="BG85:BI85"/>
    <mergeCell ref="BJ85:BL85"/>
    <mergeCell ref="BM85:BO85"/>
    <mergeCell ref="BP85:BR85"/>
    <mergeCell ref="BJ88:BL88"/>
    <mergeCell ref="BM88:BO88"/>
    <mergeCell ref="BP88:BR88"/>
    <mergeCell ref="BS88:BU88"/>
    <mergeCell ref="BV88:BX88"/>
    <mergeCell ref="BY88:CA88"/>
    <mergeCell ref="BY87:CA87"/>
    <mergeCell ref="AL88:AN88"/>
    <mergeCell ref="AO88:AQ88"/>
    <mergeCell ref="AR88:AT88"/>
    <mergeCell ref="AU88:AW88"/>
    <mergeCell ref="AX88:AZ88"/>
    <mergeCell ref="BA88:BC88"/>
    <mergeCell ref="BD88:BF88"/>
    <mergeCell ref="BG88:BI88"/>
    <mergeCell ref="BG87:BI87"/>
    <mergeCell ref="BJ87:BL87"/>
    <mergeCell ref="BM87:BO87"/>
    <mergeCell ref="BP87:BR87"/>
    <mergeCell ref="BS87:BU87"/>
    <mergeCell ref="BV87:BX87"/>
    <mergeCell ref="BG89:BI89"/>
    <mergeCell ref="BJ89:BO89"/>
    <mergeCell ref="BP89:BU89"/>
    <mergeCell ref="BV89:CA89"/>
    <mergeCell ref="AL90:AN90"/>
    <mergeCell ref="AO90:AQ90"/>
    <mergeCell ref="AR90:AT90"/>
    <mergeCell ref="AU90:AW90"/>
    <mergeCell ref="AX90:AZ90"/>
    <mergeCell ref="AO89:AQ89"/>
    <mergeCell ref="AR89:AT89"/>
    <mergeCell ref="AU89:AW89"/>
    <mergeCell ref="AX89:AZ89"/>
    <mergeCell ref="BA89:BC89"/>
    <mergeCell ref="BD89:BF89"/>
    <mergeCell ref="AD89:AE89"/>
    <mergeCell ref="AF89:AG89"/>
    <mergeCell ref="AH89:AI89"/>
    <mergeCell ref="AJ89:AK89"/>
    <mergeCell ref="AL89:AN89"/>
    <mergeCell ref="BV91:BX91"/>
    <mergeCell ref="BY91:CA91"/>
    <mergeCell ref="AL92:AN92"/>
    <mergeCell ref="AO92:AQ92"/>
    <mergeCell ref="AR92:AT92"/>
    <mergeCell ref="AU92:AW92"/>
    <mergeCell ref="AX92:AZ92"/>
    <mergeCell ref="BA92:BC92"/>
    <mergeCell ref="BD92:BF92"/>
    <mergeCell ref="BD91:BF91"/>
    <mergeCell ref="BG91:BI91"/>
    <mergeCell ref="BJ91:BL91"/>
    <mergeCell ref="BM91:BO91"/>
    <mergeCell ref="BP91:BR91"/>
    <mergeCell ref="BS91:BU91"/>
    <mergeCell ref="BS90:BU90"/>
    <mergeCell ref="BV90:BX90"/>
    <mergeCell ref="BY90:CA90"/>
    <mergeCell ref="AL91:AN91"/>
    <mergeCell ref="AO91:AQ91"/>
    <mergeCell ref="AR91:AT91"/>
    <mergeCell ref="AU91:AW91"/>
    <mergeCell ref="AX91:AZ91"/>
    <mergeCell ref="BA91:BC91"/>
    <mergeCell ref="BA90:BC90"/>
    <mergeCell ref="BD90:BF90"/>
    <mergeCell ref="BG90:BI90"/>
    <mergeCell ref="BJ90:BL90"/>
    <mergeCell ref="BM90:BO90"/>
    <mergeCell ref="BP90:BR90"/>
    <mergeCell ref="E94:AC94"/>
    <mergeCell ref="AL94:AN94"/>
    <mergeCell ref="AO94:AQ94"/>
    <mergeCell ref="AR94:AT94"/>
    <mergeCell ref="AU94:AW94"/>
    <mergeCell ref="AX94:AZ94"/>
    <mergeCell ref="BJ93:BL93"/>
    <mergeCell ref="BM93:BO93"/>
    <mergeCell ref="BP93:BR93"/>
    <mergeCell ref="BS93:BU93"/>
    <mergeCell ref="BV93:BX93"/>
    <mergeCell ref="BY93:CA93"/>
    <mergeCell ref="BY92:CA92"/>
    <mergeCell ref="E93:AC93"/>
    <mergeCell ref="AL93:AN93"/>
    <mergeCell ref="AO93:AQ93"/>
    <mergeCell ref="AR93:AT93"/>
    <mergeCell ref="AU93:AW93"/>
    <mergeCell ref="AX93:AZ93"/>
    <mergeCell ref="BA93:BC93"/>
    <mergeCell ref="BD93:BF93"/>
    <mergeCell ref="BG93:BI93"/>
    <mergeCell ref="BG92:BI92"/>
    <mergeCell ref="BJ92:BL92"/>
    <mergeCell ref="BM92:BO92"/>
    <mergeCell ref="BP92:BR92"/>
    <mergeCell ref="BS92:BU92"/>
    <mergeCell ref="BV92:BX92"/>
    <mergeCell ref="BP96:BR96"/>
    <mergeCell ref="BS96:BU96"/>
    <mergeCell ref="BV96:BX96"/>
    <mergeCell ref="BY96:CA96"/>
    <mergeCell ref="AL97:AN97"/>
    <mergeCell ref="AO97:AQ97"/>
    <mergeCell ref="AR97:AT97"/>
    <mergeCell ref="AU97:AW97"/>
    <mergeCell ref="AX97:AZ97"/>
    <mergeCell ref="AX96:AZ96"/>
    <mergeCell ref="BA96:BC96"/>
    <mergeCell ref="BD96:BF96"/>
    <mergeCell ref="BG96:BI96"/>
    <mergeCell ref="BJ96:BL96"/>
    <mergeCell ref="BM96:BO96"/>
    <mergeCell ref="BS94:BU94"/>
    <mergeCell ref="BV94:BX94"/>
    <mergeCell ref="BY94:CA94"/>
    <mergeCell ref="AL95:CA95"/>
    <mergeCell ref="AL96:AN96"/>
    <mergeCell ref="AO96:AQ96"/>
    <mergeCell ref="AR96:AT96"/>
    <mergeCell ref="AU96:AW96"/>
    <mergeCell ref="BA94:BC94"/>
    <mergeCell ref="BD94:BF94"/>
    <mergeCell ref="BG94:BI94"/>
    <mergeCell ref="BJ94:BL94"/>
    <mergeCell ref="BM94:BO94"/>
    <mergeCell ref="BP94:BR94"/>
    <mergeCell ref="BV98:BX98"/>
    <mergeCell ref="BY98:CA98"/>
    <mergeCell ref="AL99:AN99"/>
    <mergeCell ref="AO99:AQ99"/>
    <mergeCell ref="AR99:AT99"/>
    <mergeCell ref="AU99:AW99"/>
    <mergeCell ref="AX99:AZ99"/>
    <mergeCell ref="BA99:BC99"/>
    <mergeCell ref="BD99:BF99"/>
    <mergeCell ref="BD98:BF98"/>
    <mergeCell ref="BG98:BI98"/>
    <mergeCell ref="BJ98:BL98"/>
    <mergeCell ref="BM98:BO98"/>
    <mergeCell ref="BP98:BR98"/>
    <mergeCell ref="BS98:BU98"/>
    <mergeCell ref="BS97:BU97"/>
    <mergeCell ref="BV97:BX97"/>
    <mergeCell ref="BY97:CA97"/>
    <mergeCell ref="AL98:AN98"/>
    <mergeCell ref="AO98:AQ98"/>
    <mergeCell ref="AR98:AT98"/>
    <mergeCell ref="AU98:AW98"/>
    <mergeCell ref="AX98:AZ98"/>
    <mergeCell ref="BA98:BC98"/>
    <mergeCell ref="BA97:BC97"/>
    <mergeCell ref="BD97:BF97"/>
    <mergeCell ref="BG97:BI97"/>
    <mergeCell ref="BJ97:BL97"/>
    <mergeCell ref="BM97:BO97"/>
    <mergeCell ref="BP97:BR97"/>
    <mergeCell ref="E101:AC101"/>
    <mergeCell ref="AL101:AN101"/>
    <mergeCell ref="AO101:AQ101"/>
    <mergeCell ref="AR101:AT101"/>
    <mergeCell ref="AU101:AW101"/>
    <mergeCell ref="AX101:AZ101"/>
    <mergeCell ref="BJ100:BL100"/>
    <mergeCell ref="BM100:BO100"/>
    <mergeCell ref="BP100:BR100"/>
    <mergeCell ref="BS100:BU100"/>
    <mergeCell ref="BV100:BX100"/>
    <mergeCell ref="BY100:CA100"/>
    <mergeCell ref="BY99:CA99"/>
    <mergeCell ref="E100:AC100"/>
    <mergeCell ref="AL100:AN100"/>
    <mergeCell ref="AO100:AQ100"/>
    <mergeCell ref="AR100:AT100"/>
    <mergeCell ref="AU100:AW100"/>
    <mergeCell ref="AX100:AZ100"/>
    <mergeCell ref="BA100:BC100"/>
    <mergeCell ref="BD100:BF100"/>
    <mergeCell ref="BG100:BI100"/>
    <mergeCell ref="BG99:BI99"/>
    <mergeCell ref="BJ99:BL99"/>
    <mergeCell ref="BM99:BO99"/>
    <mergeCell ref="BP99:BR99"/>
    <mergeCell ref="BS99:BU99"/>
    <mergeCell ref="BV99:BX99"/>
    <mergeCell ref="BV102:BX102"/>
    <mergeCell ref="BY102:CA102"/>
    <mergeCell ref="AL103:AN103"/>
    <mergeCell ref="AO103:AQ103"/>
    <mergeCell ref="AR103:AT103"/>
    <mergeCell ref="AU103:AW103"/>
    <mergeCell ref="AX103:AZ103"/>
    <mergeCell ref="BA103:BC103"/>
    <mergeCell ref="BD103:BF103"/>
    <mergeCell ref="BD102:BF102"/>
    <mergeCell ref="BG102:BI102"/>
    <mergeCell ref="BJ102:BL102"/>
    <mergeCell ref="BM102:BO102"/>
    <mergeCell ref="BP102:BR102"/>
    <mergeCell ref="BS102:BU102"/>
    <mergeCell ref="BS101:BU101"/>
    <mergeCell ref="BV101:BX101"/>
    <mergeCell ref="BY101:CA101"/>
    <mergeCell ref="AL102:AN102"/>
    <mergeCell ref="AO102:AQ102"/>
    <mergeCell ref="AR102:AT102"/>
    <mergeCell ref="AU102:AW102"/>
    <mergeCell ref="AX102:AZ102"/>
    <mergeCell ref="BA102:BC102"/>
    <mergeCell ref="BA101:BC101"/>
    <mergeCell ref="BD101:BF101"/>
    <mergeCell ref="BG101:BI101"/>
    <mergeCell ref="BJ101:BL101"/>
    <mergeCell ref="BM101:BO101"/>
    <mergeCell ref="BP101:BR101"/>
    <mergeCell ref="E105:AC105"/>
    <mergeCell ref="AL105:AN105"/>
    <mergeCell ref="AO105:AQ105"/>
    <mergeCell ref="AR105:AT105"/>
    <mergeCell ref="AU105:AW105"/>
    <mergeCell ref="AX105:AZ105"/>
    <mergeCell ref="BJ104:BL104"/>
    <mergeCell ref="BM104:BO104"/>
    <mergeCell ref="BP104:BR104"/>
    <mergeCell ref="BS104:BU104"/>
    <mergeCell ref="BV104:BX104"/>
    <mergeCell ref="BY104:CA104"/>
    <mergeCell ref="BY103:CA103"/>
    <mergeCell ref="E104:AC104"/>
    <mergeCell ref="AL104:AN104"/>
    <mergeCell ref="AO104:AQ104"/>
    <mergeCell ref="AR104:AT104"/>
    <mergeCell ref="AU104:AW104"/>
    <mergeCell ref="AX104:AZ104"/>
    <mergeCell ref="BA104:BC104"/>
    <mergeCell ref="BD104:BF104"/>
    <mergeCell ref="BG104:BI104"/>
    <mergeCell ref="BG103:BI103"/>
    <mergeCell ref="BJ103:BL103"/>
    <mergeCell ref="BM103:BO103"/>
    <mergeCell ref="BP103:BR103"/>
    <mergeCell ref="BS103:BU103"/>
    <mergeCell ref="BV103:BX103"/>
    <mergeCell ref="BV106:BX106"/>
    <mergeCell ref="BY106:CA106"/>
    <mergeCell ref="AL107:AN107"/>
    <mergeCell ref="AO107:AQ107"/>
    <mergeCell ref="AR107:AT107"/>
    <mergeCell ref="AU107:AW107"/>
    <mergeCell ref="AX107:AZ107"/>
    <mergeCell ref="BA107:BC107"/>
    <mergeCell ref="BD107:BF107"/>
    <mergeCell ref="BD106:BF106"/>
    <mergeCell ref="BG106:BI106"/>
    <mergeCell ref="BJ106:BL106"/>
    <mergeCell ref="BM106:BO106"/>
    <mergeCell ref="BP106:BR106"/>
    <mergeCell ref="BS106:BU106"/>
    <mergeCell ref="BS105:BU105"/>
    <mergeCell ref="BV105:BX105"/>
    <mergeCell ref="BY105:CA105"/>
    <mergeCell ref="AL106:AN106"/>
    <mergeCell ref="AO106:AQ106"/>
    <mergeCell ref="AR106:AT106"/>
    <mergeCell ref="AU106:AW106"/>
    <mergeCell ref="AX106:AZ106"/>
    <mergeCell ref="BA106:BC106"/>
    <mergeCell ref="BA105:BC105"/>
    <mergeCell ref="BD105:BF105"/>
    <mergeCell ref="BG105:BI105"/>
    <mergeCell ref="BJ105:BL105"/>
    <mergeCell ref="BM105:BO105"/>
    <mergeCell ref="BP105:BR105"/>
    <mergeCell ref="E109:AC109"/>
    <mergeCell ref="AL109:AN109"/>
    <mergeCell ref="AO109:AQ109"/>
    <mergeCell ref="AR109:AT109"/>
    <mergeCell ref="AU109:AW109"/>
    <mergeCell ref="AX109:AZ109"/>
    <mergeCell ref="BJ108:BL108"/>
    <mergeCell ref="BM108:BO108"/>
    <mergeCell ref="BP108:BR108"/>
    <mergeCell ref="BS108:BU108"/>
    <mergeCell ref="BV108:BX108"/>
    <mergeCell ref="BY108:CA108"/>
    <mergeCell ref="BY107:CA107"/>
    <mergeCell ref="E108:AC108"/>
    <mergeCell ref="AL108:AN108"/>
    <mergeCell ref="AO108:AQ108"/>
    <mergeCell ref="AR108:AT108"/>
    <mergeCell ref="AU108:AW108"/>
    <mergeCell ref="AX108:AZ108"/>
    <mergeCell ref="BA108:BC108"/>
    <mergeCell ref="BD108:BF108"/>
    <mergeCell ref="BG108:BI108"/>
    <mergeCell ref="BG107:BI107"/>
    <mergeCell ref="BJ107:BL107"/>
    <mergeCell ref="BM107:BO107"/>
    <mergeCell ref="BP107:BR107"/>
    <mergeCell ref="BS107:BU107"/>
    <mergeCell ref="BV107:BX107"/>
    <mergeCell ref="E107:AC107"/>
    <mergeCell ref="BV110:BX110"/>
    <mergeCell ref="BY110:CA110"/>
    <mergeCell ref="AL111:AN111"/>
    <mergeCell ref="AO111:AQ111"/>
    <mergeCell ref="AR111:AT111"/>
    <mergeCell ref="AU111:AW111"/>
    <mergeCell ref="AX111:AZ111"/>
    <mergeCell ref="BA111:BC111"/>
    <mergeCell ref="BD111:BF111"/>
    <mergeCell ref="BD110:BF110"/>
    <mergeCell ref="BG110:BI110"/>
    <mergeCell ref="BJ110:BL110"/>
    <mergeCell ref="BM110:BO110"/>
    <mergeCell ref="BP110:BR110"/>
    <mergeCell ref="BS110:BU110"/>
    <mergeCell ref="BS109:BU109"/>
    <mergeCell ref="BV109:BX109"/>
    <mergeCell ref="BY109:CA109"/>
    <mergeCell ref="AL110:AN110"/>
    <mergeCell ref="AO110:AQ110"/>
    <mergeCell ref="AR110:AT110"/>
    <mergeCell ref="AU110:AW110"/>
    <mergeCell ref="AX110:AZ110"/>
    <mergeCell ref="BA110:BC110"/>
    <mergeCell ref="BA109:BC109"/>
    <mergeCell ref="BD109:BF109"/>
    <mergeCell ref="BG109:BI109"/>
    <mergeCell ref="BJ109:BL109"/>
    <mergeCell ref="BM109:BO109"/>
    <mergeCell ref="BP109:BR109"/>
    <mergeCell ref="BJ112:BL112"/>
    <mergeCell ref="BM112:BO112"/>
    <mergeCell ref="BP112:BR112"/>
    <mergeCell ref="BS112:BU112"/>
    <mergeCell ref="BV112:BX112"/>
    <mergeCell ref="BY112:CA112"/>
    <mergeCell ref="BY111:CA111"/>
    <mergeCell ref="AL112:AN112"/>
    <mergeCell ref="AO112:AQ112"/>
    <mergeCell ref="AR112:AT112"/>
    <mergeCell ref="AU112:AW112"/>
    <mergeCell ref="AX112:AZ112"/>
    <mergeCell ref="BA112:BC112"/>
    <mergeCell ref="BD112:BF112"/>
    <mergeCell ref="BG112:BI112"/>
    <mergeCell ref="BG111:BI111"/>
    <mergeCell ref="BJ111:BL111"/>
    <mergeCell ref="BM111:BO111"/>
    <mergeCell ref="BP111:BR111"/>
    <mergeCell ref="BS111:BU111"/>
    <mergeCell ref="BV111:BX111"/>
    <mergeCell ref="BS113:BU113"/>
    <mergeCell ref="BV113:BX113"/>
    <mergeCell ref="BY113:CA113"/>
    <mergeCell ref="AL114:AN114"/>
    <mergeCell ref="AO114:AQ114"/>
    <mergeCell ref="AR114:AT114"/>
    <mergeCell ref="AU114:AW114"/>
    <mergeCell ref="AX114:AZ114"/>
    <mergeCell ref="BA114:BC114"/>
    <mergeCell ref="BA113:BC113"/>
    <mergeCell ref="BD113:BF113"/>
    <mergeCell ref="BG113:BI113"/>
    <mergeCell ref="BJ113:BL113"/>
    <mergeCell ref="BM113:BO113"/>
    <mergeCell ref="BP113:BR113"/>
    <mergeCell ref="AL113:AN113"/>
    <mergeCell ref="AO113:AQ113"/>
    <mergeCell ref="AR113:AT113"/>
    <mergeCell ref="AU113:AW113"/>
    <mergeCell ref="AX113:AZ113"/>
    <mergeCell ref="BJ115:BL115"/>
    <mergeCell ref="BM115:BO115"/>
    <mergeCell ref="BP115:BR115"/>
    <mergeCell ref="BS115:BU115"/>
    <mergeCell ref="BV115:BX115"/>
    <mergeCell ref="BY115:CA115"/>
    <mergeCell ref="BV114:BX114"/>
    <mergeCell ref="BY114:CA114"/>
    <mergeCell ref="AL115:AN115"/>
    <mergeCell ref="AO115:AQ115"/>
    <mergeCell ref="AR115:AT115"/>
    <mergeCell ref="AU115:AW115"/>
    <mergeCell ref="AX115:AZ115"/>
    <mergeCell ref="BD115:BF115"/>
    <mergeCell ref="BG115:BI115"/>
    <mergeCell ref="BD114:BF114"/>
    <mergeCell ref="BG114:BI114"/>
    <mergeCell ref="BJ114:BL114"/>
    <mergeCell ref="BM114:BO114"/>
    <mergeCell ref="BP114:BR114"/>
    <mergeCell ref="BS114:BU114"/>
    <mergeCell ref="BV116:BX116"/>
    <mergeCell ref="BY116:CA116"/>
    <mergeCell ref="AL117:AN117"/>
    <mergeCell ref="AO117:AQ117"/>
    <mergeCell ref="AR117:AT117"/>
    <mergeCell ref="AU117:AW117"/>
    <mergeCell ref="AX117:AZ117"/>
    <mergeCell ref="BA117:BC117"/>
    <mergeCell ref="BD117:BF117"/>
    <mergeCell ref="BD116:BF116"/>
    <mergeCell ref="BG116:BI116"/>
    <mergeCell ref="BJ116:BL116"/>
    <mergeCell ref="BM116:BO116"/>
    <mergeCell ref="BP116:BR116"/>
    <mergeCell ref="BS116:BU116"/>
    <mergeCell ref="AL116:AN116"/>
    <mergeCell ref="AO116:AQ116"/>
    <mergeCell ref="AR116:AT116"/>
    <mergeCell ref="AU116:AW116"/>
    <mergeCell ref="AX116:AZ116"/>
    <mergeCell ref="E119:AC119"/>
    <mergeCell ref="AL119:AN119"/>
    <mergeCell ref="AO119:AQ119"/>
    <mergeCell ref="AR119:AT119"/>
    <mergeCell ref="AU119:AW119"/>
    <mergeCell ref="AX119:AZ119"/>
    <mergeCell ref="BJ118:BL118"/>
    <mergeCell ref="BM118:BO118"/>
    <mergeCell ref="BP118:BR118"/>
    <mergeCell ref="BS118:BU118"/>
    <mergeCell ref="BV118:BX118"/>
    <mergeCell ref="BY118:CA118"/>
    <mergeCell ref="BY117:CA117"/>
    <mergeCell ref="E118:AC118"/>
    <mergeCell ref="AL118:AN118"/>
    <mergeCell ref="AO118:AQ118"/>
    <mergeCell ref="AR118:AT118"/>
    <mergeCell ref="AU118:AW118"/>
    <mergeCell ref="AX118:AZ118"/>
    <mergeCell ref="BA118:BC118"/>
    <mergeCell ref="BD118:BF118"/>
    <mergeCell ref="BG118:BI118"/>
    <mergeCell ref="BG117:BI117"/>
    <mergeCell ref="BJ117:BL117"/>
    <mergeCell ref="BM117:BO117"/>
    <mergeCell ref="BP117:BR117"/>
    <mergeCell ref="BS117:BU117"/>
    <mergeCell ref="BV117:BX117"/>
    <mergeCell ref="BV120:BX120"/>
    <mergeCell ref="BY120:CA120"/>
    <mergeCell ref="AL121:AN121"/>
    <mergeCell ref="AO121:AQ121"/>
    <mergeCell ref="AR121:AT121"/>
    <mergeCell ref="AU121:AW121"/>
    <mergeCell ref="AX121:AZ121"/>
    <mergeCell ref="BA121:BC121"/>
    <mergeCell ref="BD121:BF121"/>
    <mergeCell ref="BD120:BF120"/>
    <mergeCell ref="BG120:BI120"/>
    <mergeCell ref="BJ120:BL120"/>
    <mergeCell ref="BM120:BO120"/>
    <mergeCell ref="BP120:BR120"/>
    <mergeCell ref="BS120:BU120"/>
    <mergeCell ref="BS119:BU119"/>
    <mergeCell ref="BV119:BX119"/>
    <mergeCell ref="BY119:CA119"/>
    <mergeCell ref="AL120:AN120"/>
    <mergeCell ref="AO120:AQ120"/>
    <mergeCell ref="AR120:AT120"/>
    <mergeCell ref="AU120:AW120"/>
    <mergeCell ref="AX120:AZ120"/>
    <mergeCell ref="BA120:BC120"/>
    <mergeCell ref="BA119:BC119"/>
    <mergeCell ref="BD119:BF119"/>
    <mergeCell ref="BG119:BI119"/>
    <mergeCell ref="BJ119:BL119"/>
    <mergeCell ref="BM119:BO119"/>
    <mergeCell ref="BP119:BR119"/>
    <mergeCell ref="E123:AB123"/>
    <mergeCell ref="AL123:AN123"/>
    <mergeCell ref="AO123:AQ123"/>
    <mergeCell ref="AR123:AT123"/>
    <mergeCell ref="AU123:AW123"/>
    <mergeCell ref="AX123:AZ123"/>
    <mergeCell ref="BJ122:BL122"/>
    <mergeCell ref="BM122:BO122"/>
    <mergeCell ref="BP122:BR122"/>
    <mergeCell ref="BS122:BU122"/>
    <mergeCell ref="BV122:BX122"/>
    <mergeCell ref="BY122:CA122"/>
    <mergeCell ref="BY121:CA121"/>
    <mergeCell ref="E122:AC122"/>
    <mergeCell ref="AL122:AN122"/>
    <mergeCell ref="AO122:AQ122"/>
    <mergeCell ref="AR122:AT122"/>
    <mergeCell ref="AU122:AW122"/>
    <mergeCell ref="AX122:AZ122"/>
    <mergeCell ref="BA122:BC122"/>
    <mergeCell ref="BD122:BF122"/>
    <mergeCell ref="BG122:BI122"/>
    <mergeCell ref="BG121:BI121"/>
    <mergeCell ref="BJ121:BL121"/>
    <mergeCell ref="BM121:BO121"/>
    <mergeCell ref="BP121:BR121"/>
    <mergeCell ref="BS121:BU121"/>
    <mergeCell ref="BV121:BX121"/>
    <mergeCell ref="BV124:BX124"/>
    <mergeCell ref="BY124:CA124"/>
    <mergeCell ref="AD125:AK125"/>
    <mergeCell ref="AL125:AN125"/>
    <mergeCell ref="AO125:AQ125"/>
    <mergeCell ref="AR125:AT125"/>
    <mergeCell ref="AU125:AW125"/>
    <mergeCell ref="AX125:AZ125"/>
    <mergeCell ref="BA125:BC125"/>
    <mergeCell ref="BD124:BF124"/>
    <mergeCell ref="BG124:BI124"/>
    <mergeCell ref="BJ124:BL124"/>
    <mergeCell ref="BM124:BO124"/>
    <mergeCell ref="BP124:BR124"/>
    <mergeCell ref="BS124:BU124"/>
    <mergeCell ref="BS123:BU123"/>
    <mergeCell ref="BV123:BX123"/>
    <mergeCell ref="BY123:CA123"/>
    <mergeCell ref="AL124:AN124"/>
    <mergeCell ref="AO124:AQ124"/>
    <mergeCell ref="AR124:AT124"/>
    <mergeCell ref="AU124:AW124"/>
    <mergeCell ref="AX124:AZ124"/>
    <mergeCell ref="BA124:BC124"/>
    <mergeCell ref="BA123:BC123"/>
    <mergeCell ref="BD123:BF123"/>
    <mergeCell ref="BG123:BI123"/>
    <mergeCell ref="BJ123:BL123"/>
    <mergeCell ref="BM123:BO123"/>
    <mergeCell ref="BP123:BR123"/>
    <mergeCell ref="BV126:BX126"/>
    <mergeCell ref="BY126:CA126"/>
    <mergeCell ref="AL127:AN127"/>
    <mergeCell ref="AO127:AQ127"/>
    <mergeCell ref="AR127:AT127"/>
    <mergeCell ref="AU127:AW127"/>
    <mergeCell ref="AX127:AZ127"/>
    <mergeCell ref="BA127:BC127"/>
    <mergeCell ref="BD127:BF127"/>
    <mergeCell ref="BD126:BF126"/>
    <mergeCell ref="BG126:BI126"/>
    <mergeCell ref="BJ126:BL126"/>
    <mergeCell ref="BM126:BO126"/>
    <mergeCell ref="BP126:BR126"/>
    <mergeCell ref="BS126:BU126"/>
    <mergeCell ref="BV125:BX125"/>
    <mergeCell ref="BY125:CA125"/>
    <mergeCell ref="AD126:AK126"/>
    <mergeCell ref="AL126:AN126"/>
    <mergeCell ref="AO126:AQ126"/>
    <mergeCell ref="AR126:AT126"/>
    <mergeCell ref="AU126:AW126"/>
    <mergeCell ref="AX126:AZ126"/>
    <mergeCell ref="BA126:BC126"/>
    <mergeCell ref="BD125:BF125"/>
    <mergeCell ref="BG125:BI125"/>
    <mergeCell ref="BJ125:BL125"/>
    <mergeCell ref="BM125:BO125"/>
    <mergeCell ref="BP125:BR125"/>
    <mergeCell ref="BS125:BU125"/>
    <mergeCell ref="E129:AC129"/>
    <mergeCell ref="AL129:AN129"/>
    <mergeCell ref="AO129:AQ129"/>
    <mergeCell ref="AR129:AT129"/>
    <mergeCell ref="AU129:AW129"/>
    <mergeCell ref="AX129:AZ129"/>
    <mergeCell ref="BJ128:BL128"/>
    <mergeCell ref="BM128:BO128"/>
    <mergeCell ref="BP128:BR128"/>
    <mergeCell ref="BS128:BU128"/>
    <mergeCell ref="BV128:BX128"/>
    <mergeCell ref="BY128:CA128"/>
    <mergeCell ref="BY127:CA127"/>
    <mergeCell ref="E128:AC128"/>
    <mergeCell ref="AL128:AN128"/>
    <mergeCell ref="AO128:AQ128"/>
    <mergeCell ref="AR128:AT128"/>
    <mergeCell ref="AU128:AW128"/>
    <mergeCell ref="AX128:AZ128"/>
    <mergeCell ref="BA128:BC128"/>
    <mergeCell ref="BD128:BF128"/>
    <mergeCell ref="BG128:BI128"/>
    <mergeCell ref="BG127:BI127"/>
    <mergeCell ref="BJ127:BL127"/>
    <mergeCell ref="BM127:BO127"/>
    <mergeCell ref="BP127:BR127"/>
    <mergeCell ref="BS127:BU127"/>
    <mergeCell ref="BV127:BX127"/>
    <mergeCell ref="BV130:BX130"/>
    <mergeCell ref="BY130:CA130"/>
    <mergeCell ref="AL131:AN131"/>
    <mergeCell ref="AO131:AQ131"/>
    <mergeCell ref="AR131:AT131"/>
    <mergeCell ref="AU131:AW131"/>
    <mergeCell ref="AX131:AZ131"/>
    <mergeCell ref="BA131:BC131"/>
    <mergeCell ref="BD131:BF131"/>
    <mergeCell ref="BD130:BF130"/>
    <mergeCell ref="BG130:BI130"/>
    <mergeCell ref="BJ130:BL130"/>
    <mergeCell ref="BM130:BO130"/>
    <mergeCell ref="BP130:BR130"/>
    <mergeCell ref="BS130:BU130"/>
    <mergeCell ref="BS129:BU129"/>
    <mergeCell ref="BV129:BX129"/>
    <mergeCell ref="BY129:CA129"/>
    <mergeCell ref="AL130:AN130"/>
    <mergeCell ref="AO130:AQ130"/>
    <mergeCell ref="AR130:AT130"/>
    <mergeCell ref="AU130:AW130"/>
    <mergeCell ref="AX130:AZ130"/>
    <mergeCell ref="BA130:BC130"/>
    <mergeCell ref="BA129:BC129"/>
    <mergeCell ref="BD129:BF129"/>
    <mergeCell ref="BG129:BI129"/>
    <mergeCell ref="BJ129:BL129"/>
    <mergeCell ref="BM129:BO129"/>
    <mergeCell ref="BP129:BR129"/>
    <mergeCell ref="E133:AC133"/>
    <mergeCell ref="AL133:AN133"/>
    <mergeCell ref="AO133:AQ133"/>
    <mergeCell ref="AR133:AT133"/>
    <mergeCell ref="AU133:AW133"/>
    <mergeCell ref="AX133:AZ133"/>
    <mergeCell ref="BJ132:BL132"/>
    <mergeCell ref="BM132:BO132"/>
    <mergeCell ref="BP132:BR132"/>
    <mergeCell ref="BS132:BU132"/>
    <mergeCell ref="BV132:BX132"/>
    <mergeCell ref="BY132:CA132"/>
    <mergeCell ref="BY131:CA131"/>
    <mergeCell ref="E132:AC132"/>
    <mergeCell ref="AL132:AN132"/>
    <mergeCell ref="AO132:AQ132"/>
    <mergeCell ref="AR132:AT132"/>
    <mergeCell ref="AU132:AW132"/>
    <mergeCell ref="AX132:AZ132"/>
    <mergeCell ref="BA132:BC132"/>
    <mergeCell ref="BD132:BF132"/>
    <mergeCell ref="BG132:BI132"/>
    <mergeCell ref="BG131:BI131"/>
    <mergeCell ref="BJ131:BL131"/>
    <mergeCell ref="BM131:BO131"/>
    <mergeCell ref="BP131:BR131"/>
    <mergeCell ref="BS131:BU131"/>
    <mergeCell ref="BV131:BX131"/>
    <mergeCell ref="BV134:BX134"/>
    <mergeCell ref="BY134:CA134"/>
    <mergeCell ref="AL135:AN135"/>
    <mergeCell ref="AO135:AQ135"/>
    <mergeCell ref="AR135:AT135"/>
    <mergeCell ref="AU135:AW135"/>
    <mergeCell ref="AX135:AZ135"/>
    <mergeCell ref="BA135:BC135"/>
    <mergeCell ref="BD135:BF135"/>
    <mergeCell ref="BD134:BF134"/>
    <mergeCell ref="BG134:BI134"/>
    <mergeCell ref="BJ134:BL134"/>
    <mergeCell ref="BM134:BO134"/>
    <mergeCell ref="BP134:BR134"/>
    <mergeCell ref="BS134:BU134"/>
    <mergeCell ref="BS133:BU133"/>
    <mergeCell ref="BV133:BX133"/>
    <mergeCell ref="BY133:CA133"/>
    <mergeCell ref="AL134:AN134"/>
    <mergeCell ref="AO134:AQ134"/>
    <mergeCell ref="AR134:AT134"/>
    <mergeCell ref="AU134:AW134"/>
    <mergeCell ref="AX134:AZ134"/>
    <mergeCell ref="BA134:BC134"/>
    <mergeCell ref="BA133:BC133"/>
    <mergeCell ref="BD133:BF133"/>
    <mergeCell ref="BG133:BI133"/>
    <mergeCell ref="BJ133:BL133"/>
    <mergeCell ref="BM133:BO133"/>
    <mergeCell ref="BP133:BR133"/>
    <mergeCell ref="E137:AC137"/>
    <mergeCell ref="AL137:AN137"/>
    <mergeCell ref="AO137:AQ137"/>
    <mergeCell ref="AR137:AT137"/>
    <mergeCell ref="AU137:AW137"/>
    <mergeCell ref="AX137:AZ137"/>
    <mergeCell ref="BJ136:BL136"/>
    <mergeCell ref="BM136:BO136"/>
    <mergeCell ref="BP136:BR136"/>
    <mergeCell ref="BS136:BU136"/>
    <mergeCell ref="BV136:BX136"/>
    <mergeCell ref="BY136:CA136"/>
    <mergeCell ref="BY135:CA135"/>
    <mergeCell ref="E136:AC136"/>
    <mergeCell ref="AL136:AN136"/>
    <mergeCell ref="AO136:AQ136"/>
    <mergeCell ref="AR136:AT136"/>
    <mergeCell ref="AU136:AW136"/>
    <mergeCell ref="AX136:AZ136"/>
    <mergeCell ref="BA136:BC136"/>
    <mergeCell ref="BD136:BF136"/>
    <mergeCell ref="BG136:BI136"/>
    <mergeCell ref="BG135:BI135"/>
    <mergeCell ref="BJ135:BL135"/>
    <mergeCell ref="BM135:BO135"/>
    <mergeCell ref="BP135:BR135"/>
    <mergeCell ref="BS135:BU135"/>
    <mergeCell ref="BV135:BX135"/>
    <mergeCell ref="E135:AC135"/>
    <mergeCell ref="BV138:BX138"/>
    <mergeCell ref="BY138:CA138"/>
    <mergeCell ref="AL139:AN139"/>
    <mergeCell ref="AO139:AQ139"/>
    <mergeCell ref="AR139:AT139"/>
    <mergeCell ref="AU139:AW139"/>
    <mergeCell ref="AX139:AZ139"/>
    <mergeCell ref="BA139:BC139"/>
    <mergeCell ref="BD139:BF139"/>
    <mergeCell ref="BD138:BF138"/>
    <mergeCell ref="BG138:BI138"/>
    <mergeCell ref="BJ138:BL138"/>
    <mergeCell ref="BM138:BO138"/>
    <mergeCell ref="BP138:BR138"/>
    <mergeCell ref="BS138:BU138"/>
    <mergeCell ref="BS137:BU137"/>
    <mergeCell ref="BV137:BX137"/>
    <mergeCell ref="BY137:CA137"/>
    <mergeCell ref="AL138:AN138"/>
    <mergeCell ref="AO138:AQ138"/>
    <mergeCell ref="AR138:AT138"/>
    <mergeCell ref="AU138:AW138"/>
    <mergeCell ref="AX138:AZ138"/>
    <mergeCell ref="BA138:BC138"/>
    <mergeCell ref="BA137:BC137"/>
    <mergeCell ref="BD137:BF137"/>
    <mergeCell ref="BG137:BI137"/>
    <mergeCell ref="BJ137:BL137"/>
    <mergeCell ref="BM137:BO137"/>
    <mergeCell ref="BP137:BR137"/>
    <mergeCell ref="E141:AC141"/>
    <mergeCell ref="AL141:AN141"/>
    <mergeCell ref="AO141:AQ141"/>
    <mergeCell ref="AR141:AT141"/>
    <mergeCell ref="AU141:AW141"/>
    <mergeCell ref="AX141:AZ141"/>
    <mergeCell ref="BJ140:BL140"/>
    <mergeCell ref="BM140:BO140"/>
    <mergeCell ref="BP140:BR140"/>
    <mergeCell ref="BS140:BU140"/>
    <mergeCell ref="BV140:BX140"/>
    <mergeCell ref="BY140:CA140"/>
    <mergeCell ref="BY139:CA139"/>
    <mergeCell ref="E140:AC140"/>
    <mergeCell ref="AL140:AN140"/>
    <mergeCell ref="AO140:AQ140"/>
    <mergeCell ref="AR140:AT140"/>
    <mergeCell ref="AU140:AW140"/>
    <mergeCell ref="AX140:AZ140"/>
    <mergeCell ref="BA140:BC140"/>
    <mergeCell ref="BD140:BF140"/>
    <mergeCell ref="BG140:BI140"/>
    <mergeCell ref="BG139:BI139"/>
    <mergeCell ref="BJ139:BL139"/>
    <mergeCell ref="BM139:BO139"/>
    <mergeCell ref="BP139:BR139"/>
    <mergeCell ref="BS139:BU139"/>
    <mergeCell ref="BV139:BX139"/>
    <mergeCell ref="BV142:BX142"/>
    <mergeCell ref="BY142:CA142"/>
    <mergeCell ref="AD143:AK143"/>
    <mergeCell ref="AL143:AN143"/>
    <mergeCell ref="AO143:AQ143"/>
    <mergeCell ref="AR143:AT143"/>
    <mergeCell ref="AU143:AW143"/>
    <mergeCell ref="AX143:AZ143"/>
    <mergeCell ref="BA143:BC143"/>
    <mergeCell ref="BD142:BF142"/>
    <mergeCell ref="BG142:BI142"/>
    <mergeCell ref="BJ142:BL142"/>
    <mergeCell ref="BM142:BO142"/>
    <mergeCell ref="BP142:BR142"/>
    <mergeCell ref="BS142:BU142"/>
    <mergeCell ref="BS141:BU141"/>
    <mergeCell ref="BV141:BX141"/>
    <mergeCell ref="BY141:CA141"/>
    <mergeCell ref="AL142:AN142"/>
    <mergeCell ref="AO142:AQ142"/>
    <mergeCell ref="AR142:AT142"/>
    <mergeCell ref="AU142:AW142"/>
    <mergeCell ref="AX142:AZ142"/>
    <mergeCell ref="BA142:BC142"/>
    <mergeCell ref="BA141:BC141"/>
    <mergeCell ref="BD141:BF141"/>
    <mergeCell ref="BG141:BI141"/>
    <mergeCell ref="BJ141:BL141"/>
    <mergeCell ref="BM141:BO141"/>
    <mergeCell ref="BP141:BR141"/>
    <mergeCell ref="BV144:BX144"/>
    <mergeCell ref="BY144:CA144"/>
    <mergeCell ref="AL145:AN145"/>
    <mergeCell ref="AO145:AQ145"/>
    <mergeCell ref="AR145:AT145"/>
    <mergeCell ref="AU145:AW145"/>
    <mergeCell ref="AX145:AZ145"/>
    <mergeCell ref="BA145:BC145"/>
    <mergeCell ref="BD145:BF145"/>
    <mergeCell ref="BD144:BF144"/>
    <mergeCell ref="BG144:BI144"/>
    <mergeCell ref="BJ144:BL144"/>
    <mergeCell ref="BM144:BO144"/>
    <mergeCell ref="BP144:BR144"/>
    <mergeCell ref="BS144:BU144"/>
    <mergeCell ref="BV143:BX143"/>
    <mergeCell ref="BY143:CA143"/>
    <mergeCell ref="AD144:AK144"/>
    <mergeCell ref="AL144:AN144"/>
    <mergeCell ref="AO144:AQ144"/>
    <mergeCell ref="AR144:AT144"/>
    <mergeCell ref="AU144:AW144"/>
    <mergeCell ref="AX144:AZ144"/>
    <mergeCell ref="BA144:BC144"/>
    <mergeCell ref="BD143:BF143"/>
    <mergeCell ref="BG143:BI143"/>
    <mergeCell ref="BJ143:BL143"/>
    <mergeCell ref="BM143:BO143"/>
    <mergeCell ref="BP143:BR143"/>
    <mergeCell ref="BS143:BU143"/>
    <mergeCell ref="BJ146:BL146"/>
    <mergeCell ref="BM146:BO146"/>
    <mergeCell ref="BP146:BR146"/>
    <mergeCell ref="BS146:BU146"/>
    <mergeCell ref="BV146:BX146"/>
    <mergeCell ref="BY146:CA146"/>
    <mergeCell ref="BY145:CA145"/>
    <mergeCell ref="AL146:AN146"/>
    <mergeCell ref="AO146:AQ146"/>
    <mergeCell ref="AR146:AT146"/>
    <mergeCell ref="AU146:AW146"/>
    <mergeCell ref="AX146:AZ146"/>
    <mergeCell ref="BA146:BC146"/>
    <mergeCell ref="BD146:BF146"/>
    <mergeCell ref="BG146:BI146"/>
    <mergeCell ref="BG145:BI145"/>
    <mergeCell ref="BJ145:BL145"/>
    <mergeCell ref="BM145:BO145"/>
    <mergeCell ref="BP145:BR145"/>
    <mergeCell ref="BS145:BU145"/>
    <mergeCell ref="BV145:BX145"/>
    <mergeCell ref="BP147:BR147"/>
    <mergeCell ref="BS147:BU147"/>
    <mergeCell ref="BV147:BX147"/>
    <mergeCell ref="BY147:CA147"/>
    <mergeCell ref="E148:AC148"/>
    <mergeCell ref="AL148:AN148"/>
    <mergeCell ref="AO148:AQ148"/>
    <mergeCell ref="AR148:AT148"/>
    <mergeCell ref="AU148:AW148"/>
    <mergeCell ref="AX148:AZ148"/>
    <mergeCell ref="AX147:AZ147"/>
    <mergeCell ref="BA147:BC147"/>
    <mergeCell ref="BD147:BF147"/>
    <mergeCell ref="BG147:BI147"/>
    <mergeCell ref="BJ147:BL147"/>
    <mergeCell ref="BM147:BO147"/>
    <mergeCell ref="D147:D150"/>
    <mergeCell ref="E147:AC147"/>
    <mergeCell ref="AL147:AN147"/>
    <mergeCell ref="AO147:AQ147"/>
    <mergeCell ref="AR147:AT147"/>
    <mergeCell ref="AU147:AW147"/>
    <mergeCell ref="BV149:BX149"/>
    <mergeCell ref="BY149:CA149"/>
    <mergeCell ref="E150:AC150"/>
    <mergeCell ref="AL150:AN150"/>
    <mergeCell ref="AO150:AQ150"/>
    <mergeCell ref="AR150:AT150"/>
    <mergeCell ref="AU150:AW150"/>
    <mergeCell ref="AX150:AZ150"/>
    <mergeCell ref="BA150:BC150"/>
    <mergeCell ref="BD150:BF150"/>
    <mergeCell ref="BD149:BF149"/>
    <mergeCell ref="BG149:BI149"/>
    <mergeCell ref="BJ149:BL149"/>
    <mergeCell ref="BM149:BO149"/>
    <mergeCell ref="BP149:BR149"/>
    <mergeCell ref="BS149:BU149"/>
    <mergeCell ref="BS148:BU148"/>
    <mergeCell ref="BV148:BX148"/>
    <mergeCell ref="BY148:CA148"/>
    <mergeCell ref="AL149:AN149"/>
    <mergeCell ref="AO149:AQ149"/>
    <mergeCell ref="AR149:AT149"/>
    <mergeCell ref="AU149:AW149"/>
    <mergeCell ref="AX149:AZ149"/>
    <mergeCell ref="BA149:BC149"/>
    <mergeCell ref="BA148:BC148"/>
    <mergeCell ref="BD148:BF148"/>
    <mergeCell ref="BG148:BI148"/>
    <mergeCell ref="BJ148:BL148"/>
    <mergeCell ref="BM148:BO148"/>
    <mergeCell ref="BP148:BR148"/>
    <mergeCell ref="BY151:CA151"/>
    <mergeCell ref="BG151:BI151"/>
    <mergeCell ref="BJ151:BL151"/>
    <mergeCell ref="BM151:BO151"/>
    <mergeCell ref="BP151:BR151"/>
    <mergeCell ref="BS151:BU151"/>
    <mergeCell ref="BV151:BX151"/>
    <mergeCell ref="BY150:CA150"/>
    <mergeCell ref="AD151:AK151"/>
    <mergeCell ref="AL151:AN151"/>
    <mergeCell ref="AO151:AQ151"/>
    <mergeCell ref="AR151:AT151"/>
    <mergeCell ref="AU151:AW151"/>
    <mergeCell ref="AX151:AZ151"/>
    <mergeCell ref="BA151:BC151"/>
    <mergeCell ref="BD151:BF151"/>
    <mergeCell ref="BG150:BI150"/>
    <mergeCell ref="BJ150:BL150"/>
    <mergeCell ref="BM150:BO150"/>
    <mergeCell ref="BP150:BR150"/>
    <mergeCell ref="BS150:BU150"/>
    <mergeCell ref="BV150:BX150"/>
    <mergeCell ref="D154:AC155"/>
    <mergeCell ref="AD154:AK155"/>
    <mergeCell ref="AL154:AN155"/>
    <mergeCell ref="AO154:AQ155"/>
    <mergeCell ref="AR154:AT155"/>
    <mergeCell ref="BG152:BI152"/>
    <mergeCell ref="BJ152:BL152"/>
    <mergeCell ref="BM152:BO152"/>
    <mergeCell ref="BP152:BR152"/>
    <mergeCell ref="BS152:BU152"/>
    <mergeCell ref="BV152:BX152"/>
    <mergeCell ref="D152:AC153"/>
    <mergeCell ref="AD152:AK153"/>
    <mergeCell ref="AL152:AN153"/>
    <mergeCell ref="AO152:AQ153"/>
    <mergeCell ref="AR152:AT153"/>
    <mergeCell ref="AU152:AW153"/>
    <mergeCell ref="AX152:AZ153"/>
    <mergeCell ref="BA152:BC153"/>
    <mergeCell ref="BD152:BF152"/>
    <mergeCell ref="BM154:BO154"/>
    <mergeCell ref="BP154:BR154"/>
    <mergeCell ref="BS154:BU154"/>
    <mergeCell ref="BV154:BX154"/>
    <mergeCell ref="BY154:CA154"/>
    <mergeCell ref="BD155:BI155"/>
    <mergeCell ref="BJ155:BO155"/>
    <mergeCell ref="BP155:BU155"/>
    <mergeCell ref="BV155:CA155"/>
    <mergeCell ref="AU154:AW155"/>
    <mergeCell ref="AX154:AZ155"/>
    <mergeCell ref="BA154:BC155"/>
    <mergeCell ref="BD154:BF154"/>
    <mergeCell ref="BG154:BI154"/>
    <mergeCell ref="BJ154:BL154"/>
    <mergeCell ref="BY152:CA152"/>
    <mergeCell ref="BD153:BI153"/>
    <mergeCell ref="BJ153:BO153"/>
    <mergeCell ref="BP153:BU153"/>
    <mergeCell ref="BV153:CA153"/>
    <mergeCell ref="BV158:BX158"/>
    <mergeCell ref="BY158:CA158"/>
    <mergeCell ref="E159:AC159"/>
    <mergeCell ref="AD159:AK159"/>
    <mergeCell ref="AL159:AN159"/>
    <mergeCell ref="AO159:AQ159"/>
    <mergeCell ref="AR159:AT159"/>
    <mergeCell ref="AU159:AW159"/>
    <mergeCell ref="AX159:AZ159"/>
    <mergeCell ref="BA159:BC159"/>
    <mergeCell ref="BD158:BF158"/>
    <mergeCell ref="BG158:BI158"/>
    <mergeCell ref="BJ158:BL158"/>
    <mergeCell ref="BM158:BO158"/>
    <mergeCell ref="BP158:BR158"/>
    <mergeCell ref="BS158:BU158"/>
    <mergeCell ref="E158:AC158"/>
    <mergeCell ref="AD158:AK158"/>
    <mergeCell ref="AL158:AN158"/>
    <mergeCell ref="AO158:AQ158"/>
    <mergeCell ref="AR158:AT158"/>
    <mergeCell ref="AU158:AW158"/>
    <mergeCell ref="AX158:AZ158"/>
    <mergeCell ref="BA158:BC158"/>
    <mergeCell ref="BV160:BX160"/>
    <mergeCell ref="BY160:CA160"/>
    <mergeCell ref="AD161:AK161"/>
    <mergeCell ref="AL161:AN161"/>
    <mergeCell ref="AO161:AQ161"/>
    <mergeCell ref="AR161:AT161"/>
    <mergeCell ref="AU161:AW161"/>
    <mergeCell ref="AX161:AZ161"/>
    <mergeCell ref="BA161:BC161"/>
    <mergeCell ref="BD160:BF160"/>
    <mergeCell ref="BG160:BI160"/>
    <mergeCell ref="BJ160:BL160"/>
    <mergeCell ref="BM160:BO160"/>
    <mergeCell ref="BP160:BR160"/>
    <mergeCell ref="BS160:BU160"/>
    <mergeCell ref="BV159:BX159"/>
    <mergeCell ref="BY159:CA159"/>
    <mergeCell ref="AD160:AK160"/>
    <mergeCell ref="AL160:AN160"/>
    <mergeCell ref="AO160:AQ160"/>
    <mergeCell ref="AR160:AT160"/>
    <mergeCell ref="AU160:AW160"/>
    <mergeCell ref="AX160:AZ160"/>
    <mergeCell ref="BA160:BC160"/>
    <mergeCell ref="BD159:BF159"/>
    <mergeCell ref="BG159:BI159"/>
    <mergeCell ref="BJ159:BL159"/>
    <mergeCell ref="BM159:BO159"/>
    <mergeCell ref="BP159:BR159"/>
    <mergeCell ref="BS159:BU159"/>
    <mergeCell ref="BV162:BX162"/>
    <mergeCell ref="BY162:CA162"/>
    <mergeCell ref="BD162:BF162"/>
    <mergeCell ref="BG162:BI162"/>
    <mergeCell ref="BJ162:BL162"/>
    <mergeCell ref="BM162:BO162"/>
    <mergeCell ref="BP162:BR162"/>
    <mergeCell ref="BS162:BU162"/>
    <mergeCell ref="BV161:BX161"/>
    <mergeCell ref="BY161:CA161"/>
    <mergeCell ref="AD162:AK162"/>
    <mergeCell ref="AL162:AN162"/>
    <mergeCell ref="AO162:AQ162"/>
    <mergeCell ref="AR162:AT162"/>
    <mergeCell ref="AU162:AW162"/>
    <mergeCell ref="AX162:AZ162"/>
    <mergeCell ref="BA162:BC162"/>
    <mergeCell ref="BD161:BF161"/>
    <mergeCell ref="BG161:BI161"/>
    <mergeCell ref="BJ161:BL161"/>
    <mergeCell ref="BM161:BO161"/>
    <mergeCell ref="BP161:BR161"/>
    <mergeCell ref="BS161:BU161"/>
    <mergeCell ref="BV163:BX166"/>
    <mergeCell ref="BY163:CA166"/>
    <mergeCell ref="BD167:BF167"/>
    <mergeCell ref="BG167:BI167"/>
    <mergeCell ref="BJ167:BL167"/>
    <mergeCell ref="BM167:BO167"/>
    <mergeCell ref="BP167:BR167"/>
    <mergeCell ref="AL163:BC166"/>
    <mergeCell ref="BD163:BF166"/>
    <mergeCell ref="BG163:BI166"/>
    <mergeCell ref="BJ163:BL166"/>
    <mergeCell ref="BM163:BO166"/>
    <mergeCell ref="BP163:BR166"/>
    <mergeCell ref="BS163:BU166"/>
    <mergeCell ref="BV168:BX168"/>
    <mergeCell ref="BY168:CA168"/>
    <mergeCell ref="AL169:BC169"/>
    <mergeCell ref="BD169:BF169"/>
    <mergeCell ref="BG169:BI169"/>
    <mergeCell ref="BJ169:BL169"/>
    <mergeCell ref="BM169:BO169"/>
    <mergeCell ref="BP169:BR169"/>
    <mergeCell ref="BS169:BU169"/>
    <mergeCell ref="BS167:BU167"/>
    <mergeCell ref="BV167:BX167"/>
    <mergeCell ref="BY167:CA167"/>
    <mergeCell ref="BD168:BF168"/>
    <mergeCell ref="BG168:BI168"/>
    <mergeCell ref="BJ168:BL168"/>
    <mergeCell ref="BM168:BO168"/>
    <mergeCell ref="BP168:BR168"/>
    <mergeCell ref="BS168:BU168"/>
    <mergeCell ref="AL167:BC167"/>
    <mergeCell ref="AL168:BC168"/>
    <mergeCell ref="BS171:BU171"/>
    <mergeCell ref="BV171:BX171"/>
    <mergeCell ref="BY171:CA171"/>
    <mergeCell ref="AF174:AI174"/>
    <mergeCell ref="AL171:BC171"/>
    <mergeCell ref="BD171:BF171"/>
    <mergeCell ref="BG171:BI171"/>
    <mergeCell ref="BJ171:BL171"/>
    <mergeCell ref="BM171:BO171"/>
    <mergeCell ref="BP171:BR171"/>
    <mergeCell ref="BV170:BX170"/>
    <mergeCell ref="BY170:CA170"/>
    <mergeCell ref="CC170:CC171"/>
    <mergeCell ref="CD170:CD171"/>
    <mergeCell ref="CE170:CE171"/>
    <mergeCell ref="CF170:CF171"/>
    <mergeCell ref="BV169:BX169"/>
    <mergeCell ref="BY169:CA169"/>
    <mergeCell ref="D170:AK171"/>
    <mergeCell ref="AL170:BC170"/>
    <mergeCell ref="BD170:BF170"/>
    <mergeCell ref="BG170:BI170"/>
    <mergeCell ref="BJ170:BL170"/>
    <mergeCell ref="BM170:BO170"/>
    <mergeCell ref="BP170:BR170"/>
    <mergeCell ref="BS170:BU170"/>
    <mergeCell ref="D169:AK169"/>
    <mergeCell ref="CC53:CD53"/>
    <mergeCell ref="CE53:CF53"/>
    <mergeCell ref="BE54:BH54"/>
    <mergeCell ref="CC54:CD54"/>
    <mergeCell ref="CE54:CF54"/>
    <mergeCell ref="BE55:BH55"/>
    <mergeCell ref="CC55:CD55"/>
    <mergeCell ref="CE55:CF55"/>
    <mergeCell ref="BE56:BH56"/>
    <mergeCell ref="CC56:CD56"/>
    <mergeCell ref="CE56:CF56"/>
    <mergeCell ref="BE44:CH44"/>
    <mergeCell ref="AW5:BZ5"/>
    <mergeCell ref="BE46:BH51"/>
    <mergeCell ref="BI46:BT47"/>
    <mergeCell ref="BU46:BV50"/>
    <mergeCell ref="BW46:CD48"/>
    <mergeCell ref="CE46:CF50"/>
    <mergeCell ref="CG46:CG50"/>
    <mergeCell ref="CH46:CH50"/>
    <mergeCell ref="BQ48:BT50"/>
    <mergeCell ref="CA49:CB50"/>
    <mergeCell ref="CC49:CD50"/>
    <mergeCell ref="CC51:CD51"/>
    <mergeCell ref="CE51:CF51"/>
    <mergeCell ref="BE52:BH52"/>
    <mergeCell ref="CC52:CD52"/>
    <mergeCell ref="CE52:CF52"/>
    <mergeCell ref="BQ55:BR55"/>
    <mergeCell ref="BS55:BT55"/>
    <mergeCell ref="BU55:BV55"/>
    <mergeCell ref="BW55:BX55"/>
    <mergeCell ref="E156:AC156"/>
    <mergeCell ref="AD156:AK156"/>
    <mergeCell ref="AL156:AN157"/>
    <mergeCell ref="AO156:AQ156"/>
    <mergeCell ref="AR156:AT157"/>
    <mergeCell ref="AU156:AW156"/>
    <mergeCell ref="AX156:AZ156"/>
    <mergeCell ref="BA156:BC156"/>
    <mergeCell ref="BD156:BF156"/>
    <mergeCell ref="BG156:BI156"/>
    <mergeCell ref="BJ156:BL156"/>
    <mergeCell ref="BM156:BO156"/>
    <mergeCell ref="BP156:BR156"/>
    <mergeCell ref="BS156:BU156"/>
    <mergeCell ref="BV156:BX156"/>
    <mergeCell ref="BY156:CA156"/>
    <mergeCell ref="E157:AC157"/>
    <mergeCell ref="AD157:AK157"/>
    <mergeCell ref="AO157:AQ157"/>
    <mergeCell ref="AU157:AW157"/>
    <mergeCell ref="AX157:AZ157"/>
    <mergeCell ref="BA157:BC157"/>
    <mergeCell ref="BD157:BF157"/>
    <mergeCell ref="BG157:BI157"/>
    <mergeCell ref="BJ157:BL157"/>
    <mergeCell ref="BM157:BO157"/>
    <mergeCell ref="BP157:BR157"/>
    <mergeCell ref="BS157:BU157"/>
    <mergeCell ref="BV157:BX157"/>
    <mergeCell ref="BY157:CA157"/>
  </mergeCells>
  <conditionalFormatting sqref="BM149 BP149 BM147:BX148 BM150:BX150 BS149 BV149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44" fitToHeight="0" orientation="landscape" r:id="rId1"/>
  <ignoredErrors>
    <ignoredError sqref="AL84 AR84 AU8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BJ148"/>
  <sheetViews>
    <sheetView topLeftCell="A106" zoomScale="50" zoomScaleNormal="50" workbookViewId="0">
      <selection activeCell="AL100" sqref="AL100"/>
    </sheetView>
  </sheetViews>
  <sheetFormatPr defaultRowHeight="15"/>
  <cols>
    <col min="1" max="1" width="2.140625" customWidth="1"/>
    <col min="3" max="4" width="16.7109375" customWidth="1"/>
    <col min="7" max="59" width="3.28515625" customWidth="1"/>
    <col min="60" max="61" width="7.7109375" customWidth="1"/>
  </cols>
  <sheetData>
    <row r="4" spans="2:60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4"/>
      <c r="BE4" s="3"/>
      <c r="BF4" s="1"/>
      <c r="BG4" s="1"/>
      <c r="BH4" s="1"/>
    </row>
    <row r="5" spans="2:60" ht="15.75">
      <c r="B5" s="1281" t="s">
        <v>221</v>
      </c>
      <c r="C5" s="1281"/>
      <c r="D5" s="1281"/>
      <c r="E5" s="128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2"/>
      <c r="BB5" s="2"/>
      <c r="BC5" s="2"/>
      <c r="BD5" s="4"/>
      <c r="BE5" s="3"/>
      <c r="BF5" s="1"/>
      <c r="BG5" s="1"/>
      <c r="BH5" s="1"/>
    </row>
    <row r="6" spans="2:60" ht="15.75" customHeight="1">
      <c r="B6" s="1282" t="s">
        <v>323</v>
      </c>
      <c r="C6" s="1282"/>
      <c r="D6" s="1282"/>
      <c r="E6" s="1282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2"/>
      <c r="BB6" s="2"/>
      <c r="BC6" s="2"/>
      <c r="BD6" s="5"/>
      <c r="BE6" s="3"/>
      <c r="BF6" s="1"/>
      <c r="BG6" s="1"/>
      <c r="BH6" s="1"/>
    </row>
    <row r="7" spans="2:60" ht="15.75" customHeight="1">
      <c r="B7" s="1283" t="s">
        <v>222</v>
      </c>
      <c r="C7" s="1283"/>
      <c r="D7" s="1283"/>
      <c r="E7" s="1283"/>
      <c r="F7" s="11"/>
      <c r="G7" s="11"/>
      <c r="H7" s="1289"/>
      <c r="I7" s="1289"/>
      <c r="J7" s="1289"/>
      <c r="K7" s="1289"/>
      <c r="L7" s="1289"/>
      <c r="M7" s="1289"/>
      <c r="N7" s="1289"/>
      <c r="O7" s="1289"/>
      <c r="P7" s="1289"/>
      <c r="Q7" s="1289"/>
      <c r="R7" s="1289"/>
      <c r="S7" s="1289"/>
      <c r="T7" s="1289"/>
      <c r="U7" s="1289"/>
      <c r="V7" s="1289"/>
      <c r="W7" s="1289"/>
      <c r="X7" s="1289"/>
      <c r="Y7" s="1289"/>
      <c r="Z7" s="1289"/>
      <c r="AA7" s="1289"/>
      <c r="AB7" s="1289"/>
      <c r="AC7" s="1289"/>
      <c r="AD7" s="1289"/>
      <c r="AE7" s="1289"/>
      <c r="AF7" s="1289"/>
      <c r="AG7" s="1289"/>
      <c r="AH7" s="1289"/>
      <c r="AI7" s="1289"/>
      <c r="AJ7" s="1289"/>
      <c r="AK7" s="1289"/>
      <c r="AL7" s="1289"/>
      <c r="AM7" s="1289"/>
      <c r="AN7" s="1289"/>
      <c r="AO7" s="1289"/>
      <c r="AP7" s="1289"/>
      <c r="AQ7" s="1289"/>
      <c r="AR7" s="1289"/>
      <c r="AS7" s="1289"/>
      <c r="AT7" s="1289"/>
      <c r="AU7" s="1289"/>
      <c r="AV7" s="1289"/>
      <c r="AW7" s="1289"/>
      <c r="AX7" s="1289"/>
      <c r="AY7" s="1289"/>
      <c r="AZ7" s="1289"/>
      <c r="BA7" s="3"/>
      <c r="BB7" s="3"/>
      <c r="BC7" s="3"/>
      <c r="BD7" s="4"/>
      <c r="BE7" s="3"/>
      <c r="BF7" s="1"/>
      <c r="BG7" s="1"/>
      <c r="BH7" s="1"/>
    </row>
    <row r="8" spans="2:60" ht="15.75" customHeight="1">
      <c r="B8" s="1284" t="s">
        <v>348</v>
      </c>
      <c r="C8" s="1284"/>
      <c r="D8" s="1284"/>
      <c r="E8" s="128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3"/>
      <c r="BB8" s="3"/>
      <c r="BC8" s="3"/>
      <c r="BD8" s="4"/>
      <c r="BE8" s="3"/>
      <c r="BF8" s="1"/>
      <c r="BG8" s="1"/>
      <c r="BH8" s="1"/>
    </row>
    <row r="9" spans="2:60" ht="18.7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265" t="s">
        <v>223</v>
      </c>
      <c r="P9" s="1265"/>
      <c r="Q9" s="1265"/>
      <c r="R9" s="1265"/>
      <c r="S9" s="1265"/>
      <c r="T9" s="1265"/>
      <c r="U9" s="1265"/>
      <c r="V9" s="1265"/>
      <c r="W9" s="1265"/>
      <c r="X9" s="1265"/>
      <c r="Y9" s="1265"/>
      <c r="Z9" s="1265"/>
      <c r="AA9" s="1265"/>
      <c r="AB9" s="1265"/>
      <c r="AC9" s="1265"/>
      <c r="AD9" s="1265"/>
      <c r="AE9" s="1265"/>
      <c r="AF9" s="1265"/>
      <c r="AG9" s="1265"/>
      <c r="AH9" s="1265"/>
      <c r="AI9" s="1265"/>
      <c r="AJ9" s="1265"/>
      <c r="AK9" s="1265"/>
      <c r="AL9" s="1265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2:60" ht="15.7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67" t="s">
        <v>224</v>
      </c>
      <c r="N10" s="1267"/>
      <c r="O10" s="1267"/>
      <c r="P10" s="1267"/>
      <c r="Q10" s="1267"/>
      <c r="R10" s="1267"/>
      <c r="S10" s="1267"/>
      <c r="T10" s="1267"/>
      <c r="U10" s="1267"/>
      <c r="V10" s="1267"/>
      <c r="W10" s="1267"/>
      <c r="X10" s="1267"/>
      <c r="Y10" s="1267"/>
      <c r="Z10" s="1267"/>
      <c r="AA10" s="1267"/>
      <c r="AB10" s="1267"/>
      <c r="AC10" s="1267"/>
      <c r="AD10" s="1267"/>
      <c r="AE10" s="1267"/>
      <c r="AF10" s="1267"/>
      <c r="AG10" s="1267"/>
      <c r="AH10" s="1267"/>
      <c r="AI10" s="1267"/>
      <c r="AJ10" s="1267"/>
      <c r="AK10" s="1267"/>
      <c r="AL10" s="1267"/>
      <c r="AM10" s="1267"/>
      <c r="AN10" s="1267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2:60" ht="15.7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280" t="s">
        <v>349</v>
      </c>
      <c r="P11" s="1280"/>
      <c r="Q11" s="1280"/>
      <c r="R11" s="1280"/>
      <c r="S11" s="1280"/>
      <c r="T11" s="1280"/>
      <c r="U11" s="1280"/>
      <c r="V11" s="1280"/>
      <c r="W11" s="1280"/>
      <c r="X11" s="1280"/>
      <c r="Y11" s="1280"/>
      <c r="Z11" s="1280"/>
      <c r="AA11" s="1280"/>
      <c r="AB11" s="1280"/>
      <c r="AC11" s="1280"/>
      <c r="AD11" s="1280"/>
      <c r="AE11" s="1280"/>
      <c r="AF11" s="1280"/>
      <c r="AG11" s="1280"/>
      <c r="AH11" s="1280"/>
      <c r="AI11" s="1280"/>
      <c r="AJ11" s="1280"/>
      <c r="AK11" s="1280"/>
      <c r="AL11" s="1280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2:60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266" t="s">
        <v>225</v>
      </c>
      <c r="P12" s="1266"/>
      <c r="Q12" s="1266"/>
      <c r="R12" s="1266"/>
      <c r="S12" s="1266"/>
      <c r="T12" s="1266"/>
      <c r="U12" s="1266"/>
      <c r="V12" s="1266"/>
      <c r="W12" s="1266"/>
      <c r="X12" s="1266"/>
      <c r="Y12" s="1266"/>
      <c r="Z12" s="1266"/>
      <c r="AA12" s="1266"/>
      <c r="AB12" s="1266"/>
      <c r="AC12" s="1266"/>
      <c r="AD12" s="1266"/>
      <c r="AE12" s="1266"/>
      <c r="AF12" s="1266"/>
      <c r="AG12" s="1266"/>
      <c r="AH12" s="1266"/>
      <c r="AI12" s="1266"/>
      <c r="AJ12" s="1266"/>
      <c r="AK12" s="1266"/>
      <c r="AL12" s="126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30"/>
      <c r="BH12" s="6"/>
    </row>
    <row r="13" spans="2:60" ht="18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265" t="s">
        <v>226</v>
      </c>
      <c r="P13" s="1265"/>
      <c r="Q13" s="1265"/>
      <c r="R13" s="1265"/>
      <c r="S13" s="1265"/>
      <c r="T13" s="1265"/>
      <c r="U13" s="1265"/>
      <c r="V13" s="1265"/>
      <c r="W13" s="1265"/>
      <c r="X13" s="1265"/>
      <c r="Y13" s="1265"/>
      <c r="Z13" s="1265"/>
      <c r="AA13" s="1265"/>
      <c r="AB13" s="1265"/>
      <c r="AC13" s="1265"/>
      <c r="AD13" s="1265"/>
      <c r="AE13" s="1265"/>
      <c r="AF13" s="1265"/>
      <c r="AG13" s="1265"/>
      <c r="AH13" s="1265"/>
      <c r="AI13" s="1265"/>
      <c r="AJ13" s="1265"/>
      <c r="AK13" s="1265"/>
      <c r="AL13" s="1265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2:60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290" t="s">
        <v>227</v>
      </c>
      <c r="P14" s="1290"/>
      <c r="Q14" s="1290"/>
      <c r="R14" s="1290"/>
      <c r="S14" s="1290"/>
      <c r="T14" s="1290"/>
      <c r="U14" s="1290"/>
      <c r="V14" s="1290"/>
      <c r="W14" s="1290"/>
      <c r="X14" s="1290"/>
      <c r="Y14" s="1290"/>
      <c r="Z14" s="1290"/>
      <c r="AA14" s="1290"/>
      <c r="AB14" s="1290"/>
      <c r="AC14" s="1290"/>
      <c r="AD14" s="1290"/>
      <c r="AE14" s="1290"/>
      <c r="AF14" s="1290"/>
      <c r="AG14" s="1290"/>
      <c r="AH14" s="1290"/>
      <c r="AI14" s="1290"/>
      <c r="AJ14" s="1290"/>
      <c r="AK14" s="1290"/>
      <c r="AL14" s="1290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31"/>
      <c r="BH14" s="7"/>
    </row>
    <row r="15" spans="2:60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9"/>
      <c r="AN15" s="7"/>
      <c r="AO15" s="7"/>
      <c r="AP15" s="7"/>
      <c r="AQ15" s="7"/>
      <c r="AR15" s="7"/>
      <c r="AS15" s="10" t="s">
        <v>228</v>
      </c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31"/>
      <c r="BH15" s="7"/>
    </row>
    <row r="16" spans="2:60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8"/>
      <c r="AN16" s="7"/>
      <c r="AO16" s="7"/>
      <c r="AP16" s="7"/>
      <c r="AQ16" s="7"/>
      <c r="AR16" s="7"/>
      <c r="AS16" s="10" t="s">
        <v>229</v>
      </c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31"/>
      <c r="BH16" s="7"/>
    </row>
    <row r="17" spans="1:6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9"/>
      <c r="AN17" s="7"/>
      <c r="AO17" s="7"/>
      <c r="AP17" s="7"/>
      <c r="AQ17" s="7"/>
      <c r="AR17" s="7"/>
      <c r="AS17" s="10" t="s">
        <v>230</v>
      </c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31"/>
      <c r="BH17" s="7"/>
    </row>
    <row r="18" spans="1:6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8"/>
      <c r="AN18" s="7"/>
      <c r="AO18" s="7"/>
      <c r="AP18" s="7"/>
      <c r="AQ18" s="7"/>
      <c r="AR18" s="7"/>
      <c r="AS18" s="10" t="s">
        <v>231</v>
      </c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31"/>
      <c r="BH18" s="39"/>
    </row>
    <row r="19" spans="1:61" ht="18">
      <c r="A19" s="7"/>
      <c r="B19" s="1288" t="s">
        <v>350</v>
      </c>
      <c r="C19" s="1288"/>
      <c r="D19" s="1288"/>
      <c r="E19" s="1288"/>
      <c r="F19" s="1288"/>
      <c r="G19" s="1288"/>
      <c r="H19" s="1288"/>
      <c r="I19" s="1288"/>
      <c r="J19" s="1288"/>
      <c r="K19" s="1288"/>
      <c r="L19" s="1288"/>
      <c r="M19" s="1288"/>
      <c r="N19" s="1288"/>
      <c r="O19" s="1288"/>
      <c r="P19" s="1288"/>
      <c r="Q19" s="1288"/>
      <c r="R19" s="1288"/>
      <c r="S19" s="1288"/>
      <c r="T19" s="1288"/>
      <c r="U19" s="1288"/>
      <c r="V19" s="1288"/>
      <c r="W19" s="1288"/>
      <c r="X19" s="1288"/>
      <c r="Y19" s="1288"/>
      <c r="Z19" s="1288"/>
      <c r="AA19" s="1288"/>
      <c r="AB19" s="1288"/>
      <c r="AC19" s="1288"/>
      <c r="AD19" s="1288"/>
      <c r="AE19" s="1288"/>
      <c r="AF19" s="1288"/>
      <c r="AG19" s="1288"/>
      <c r="AH19" s="1288"/>
      <c r="AI19" s="1288"/>
      <c r="AJ19" s="1288"/>
      <c r="AK19" s="1288"/>
      <c r="AL19" s="1288"/>
      <c r="AM19" s="1288"/>
      <c r="AN19" s="1288"/>
      <c r="AO19" s="1288"/>
      <c r="AP19" s="1288"/>
      <c r="AQ19" s="1288"/>
      <c r="AR19" s="1288"/>
      <c r="AS19" s="1288"/>
      <c r="AT19" s="1288"/>
      <c r="AU19" s="1288"/>
      <c r="AV19" s="1288"/>
      <c r="AW19" s="1288"/>
      <c r="AX19" s="1288"/>
      <c r="AY19" s="1288"/>
      <c r="AZ19" s="1288"/>
      <c r="BA19" s="1288"/>
      <c r="BB19" s="1288"/>
      <c r="BC19" s="1288"/>
      <c r="BD19" s="1288"/>
      <c r="BE19" s="1288"/>
      <c r="BF19" s="1288"/>
      <c r="BG19" s="1288"/>
      <c r="BH19" s="1288"/>
      <c r="BI19" s="1288"/>
    </row>
    <row r="20" spans="1:61" ht="15.75" thickBo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40"/>
      <c r="BI20" s="1"/>
    </row>
    <row r="21" spans="1:61">
      <c r="A21" s="1241"/>
      <c r="B21" s="1252" t="s">
        <v>61</v>
      </c>
      <c r="C21" s="1294" t="s">
        <v>62</v>
      </c>
      <c r="D21" s="1295"/>
      <c r="E21" s="1291" t="s">
        <v>232</v>
      </c>
      <c r="F21" s="44"/>
      <c r="G21" s="1277" t="s">
        <v>21</v>
      </c>
      <c r="H21" s="1278"/>
      <c r="I21" s="1278"/>
      <c r="J21" s="1279"/>
      <c r="K21" s="43"/>
      <c r="L21" s="1274" t="s">
        <v>22</v>
      </c>
      <c r="M21" s="1275"/>
      <c r="N21" s="1276"/>
      <c r="O21" s="66"/>
      <c r="P21" s="1274" t="s">
        <v>23</v>
      </c>
      <c r="Q21" s="1275"/>
      <c r="R21" s="1275"/>
      <c r="S21" s="1276"/>
      <c r="T21" s="43"/>
      <c r="U21" s="1274" t="s">
        <v>24</v>
      </c>
      <c r="V21" s="1275"/>
      <c r="W21" s="1276"/>
      <c r="X21" s="66"/>
      <c r="Y21" s="1245" t="s">
        <v>25</v>
      </c>
      <c r="Z21" s="1246"/>
      <c r="AA21" s="1247"/>
      <c r="AB21" s="398"/>
      <c r="AC21" s="1245" t="s">
        <v>26</v>
      </c>
      <c r="AD21" s="1246"/>
      <c r="AE21" s="1247"/>
      <c r="AF21" s="43"/>
      <c r="AG21" s="1245" t="s">
        <v>27</v>
      </c>
      <c r="AH21" s="1246"/>
      <c r="AI21" s="1246"/>
      <c r="AJ21" s="1247"/>
      <c r="AK21" s="67"/>
      <c r="AL21" s="1274" t="s">
        <v>28</v>
      </c>
      <c r="AM21" s="1275"/>
      <c r="AN21" s="1276"/>
      <c r="AO21" s="66"/>
      <c r="AP21" s="1274" t="s">
        <v>29</v>
      </c>
      <c r="AQ21" s="1275"/>
      <c r="AR21" s="1275"/>
      <c r="AS21" s="1276"/>
      <c r="AT21" s="1245" t="s">
        <v>30</v>
      </c>
      <c r="AU21" s="1246"/>
      <c r="AV21" s="1246"/>
      <c r="AW21" s="1247"/>
      <c r="AX21" s="43"/>
      <c r="AY21" s="396" t="s">
        <v>31</v>
      </c>
      <c r="AZ21" s="397"/>
      <c r="BA21" s="397"/>
      <c r="BB21" s="398"/>
      <c r="BC21" s="1245" t="s">
        <v>32</v>
      </c>
      <c r="BD21" s="1246"/>
      <c r="BE21" s="1246"/>
      <c r="BF21" s="1247"/>
      <c r="BG21" s="34"/>
      <c r="BH21" s="1242" t="s">
        <v>233</v>
      </c>
      <c r="BI21" s="1242" t="s">
        <v>234</v>
      </c>
    </row>
    <row r="22" spans="1:61">
      <c r="A22" s="1241"/>
      <c r="B22" s="1253"/>
      <c r="C22" s="1296"/>
      <c r="D22" s="1297"/>
      <c r="E22" s="1292"/>
      <c r="F22" s="71" t="s">
        <v>239</v>
      </c>
      <c r="G22" s="74">
        <v>1</v>
      </c>
      <c r="H22" s="75">
        <v>8</v>
      </c>
      <c r="I22" s="75">
        <v>15</v>
      </c>
      <c r="J22" s="75">
        <v>22</v>
      </c>
      <c r="K22" s="75">
        <v>29</v>
      </c>
      <c r="L22" s="75">
        <v>6</v>
      </c>
      <c r="M22" s="75">
        <v>13</v>
      </c>
      <c r="N22" s="75">
        <v>20</v>
      </c>
      <c r="O22" s="75">
        <v>27</v>
      </c>
      <c r="P22" s="75">
        <v>3</v>
      </c>
      <c r="Q22" s="75">
        <v>10</v>
      </c>
      <c r="R22" s="75">
        <v>17</v>
      </c>
      <c r="S22" s="75">
        <v>24</v>
      </c>
      <c r="T22" s="75">
        <v>1</v>
      </c>
      <c r="U22" s="75">
        <v>8</v>
      </c>
      <c r="V22" s="75">
        <v>15</v>
      </c>
      <c r="W22" s="75">
        <v>22</v>
      </c>
      <c r="X22" s="75">
        <v>29</v>
      </c>
      <c r="Y22" s="76">
        <v>5</v>
      </c>
      <c r="Z22" s="75">
        <v>12</v>
      </c>
      <c r="AA22" s="75">
        <v>19</v>
      </c>
      <c r="AB22" s="75">
        <v>26</v>
      </c>
      <c r="AC22" s="75">
        <v>2</v>
      </c>
      <c r="AD22" s="75">
        <v>9</v>
      </c>
      <c r="AE22" s="75">
        <v>16</v>
      </c>
      <c r="AF22" s="76">
        <v>23</v>
      </c>
      <c r="AG22" s="75">
        <v>2</v>
      </c>
      <c r="AH22" s="75">
        <v>9</v>
      </c>
      <c r="AI22" s="75">
        <v>16</v>
      </c>
      <c r="AJ22" s="75">
        <v>23</v>
      </c>
      <c r="AK22" s="75">
        <v>30</v>
      </c>
      <c r="AL22" s="75">
        <v>6</v>
      </c>
      <c r="AM22" s="75">
        <v>13</v>
      </c>
      <c r="AN22" s="75">
        <v>20</v>
      </c>
      <c r="AO22" s="75">
        <v>27</v>
      </c>
      <c r="AP22" s="75">
        <v>4</v>
      </c>
      <c r="AQ22" s="75">
        <v>11</v>
      </c>
      <c r="AR22" s="75">
        <v>18</v>
      </c>
      <c r="AS22" s="75">
        <v>25</v>
      </c>
      <c r="AT22" s="75">
        <v>1</v>
      </c>
      <c r="AU22" s="75">
        <v>8</v>
      </c>
      <c r="AV22" s="75">
        <v>15</v>
      </c>
      <c r="AW22" s="75">
        <v>22</v>
      </c>
      <c r="AX22" s="383">
        <v>29</v>
      </c>
      <c r="AY22" s="328">
        <v>6</v>
      </c>
      <c r="AZ22" s="328">
        <v>13</v>
      </c>
      <c r="BA22" s="328">
        <v>20</v>
      </c>
      <c r="BB22" s="328">
        <v>27</v>
      </c>
      <c r="BC22" s="328">
        <v>3</v>
      </c>
      <c r="BD22" s="328">
        <v>10</v>
      </c>
      <c r="BE22" s="328">
        <v>17</v>
      </c>
      <c r="BF22" s="328">
        <v>24</v>
      </c>
      <c r="BG22" s="35"/>
      <c r="BH22" s="1243"/>
      <c r="BI22" s="1243"/>
    </row>
    <row r="23" spans="1:61">
      <c r="A23" s="1241"/>
      <c r="B23" s="1253"/>
      <c r="C23" s="1296"/>
      <c r="D23" s="1297"/>
      <c r="E23" s="1292"/>
      <c r="F23" s="71" t="s">
        <v>240</v>
      </c>
      <c r="G23" s="74">
        <v>2</v>
      </c>
      <c r="H23" s="75">
        <v>9</v>
      </c>
      <c r="I23" s="75">
        <v>16</v>
      </c>
      <c r="J23" s="75">
        <v>23</v>
      </c>
      <c r="K23" s="75">
        <v>30</v>
      </c>
      <c r="L23" s="75">
        <v>7</v>
      </c>
      <c r="M23" s="75">
        <v>14</v>
      </c>
      <c r="N23" s="75">
        <v>21</v>
      </c>
      <c r="O23" s="75">
        <v>28</v>
      </c>
      <c r="P23" s="76">
        <v>4</v>
      </c>
      <c r="Q23" s="75">
        <v>11</v>
      </c>
      <c r="R23" s="75">
        <v>18</v>
      </c>
      <c r="S23" s="75">
        <v>25</v>
      </c>
      <c r="T23" s="75">
        <v>2</v>
      </c>
      <c r="U23" s="75">
        <v>9</v>
      </c>
      <c r="V23" s="75">
        <v>16</v>
      </c>
      <c r="W23" s="75">
        <v>23</v>
      </c>
      <c r="X23" s="75">
        <v>30</v>
      </c>
      <c r="Y23" s="76">
        <v>6</v>
      </c>
      <c r="Z23" s="75">
        <v>13</v>
      </c>
      <c r="AA23" s="75">
        <v>20</v>
      </c>
      <c r="AB23" s="75">
        <v>27</v>
      </c>
      <c r="AC23" s="75">
        <v>3</v>
      </c>
      <c r="AD23" s="75">
        <v>10</v>
      </c>
      <c r="AE23" s="75">
        <v>17</v>
      </c>
      <c r="AF23" s="75">
        <v>24</v>
      </c>
      <c r="AG23" s="75">
        <v>3</v>
      </c>
      <c r="AH23" s="75">
        <v>10</v>
      </c>
      <c r="AI23" s="75">
        <v>17</v>
      </c>
      <c r="AJ23" s="75">
        <v>24</v>
      </c>
      <c r="AK23" s="75">
        <v>31</v>
      </c>
      <c r="AL23" s="75">
        <v>7</v>
      </c>
      <c r="AM23" s="75">
        <v>14</v>
      </c>
      <c r="AN23" s="75">
        <v>21</v>
      </c>
      <c r="AO23" s="75">
        <v>28</v>
      </c>
      <c r="AP23" s="75">
        <v>5</v>
      </c>
      <c r="AQ23" s="75">
        <v>12</v>
      </c>
      <c r="AR23" s="75">
        <v>19</v>
      </c>
      <c r="AS23" s="75">
        <v>26</v>
      </c>
      <c r="AT23" s="75">
        <v>2</v>
      </c>
      <c r="AU23" s="75">
        <v>9</v>
      </c>
      <c r="AV23" s="75">
        <v>16</v>
      </c>
      <c r="AW23" s="75">
        <v>23</v>
      </c>
      <c r="AX23" s="383">
        <v>30</v>
      </c>
      <c r="AY23" s="328">
        <v>7</v>
      </c>
      <c r="AZ23" s="328">
        <v>14</v>
      </c>
      <c r="BA23" s="328">
        <v>21</v>
      </c>
      <c r="BB23" s="328">
        <v>28</v>
      </c>
      <c r="BC23" s="328">
        <v>4</v>
      </c>
      <c r="BD23" s="328">
        <v>11</v>
      </c>
      <c r="BE23" s="328">
        <v>18</v>
      </c>
      <c r="BF23" s="328">
        <v>25</v>
      </c>
      <c r="BG23" s="35"/>
      <c r="BH23" s="1243"/>
      <c r="BI23" s="1243"/>
    </row>
    <row r="24" spans="1:61">
      <c r="A24" s="1241"/>
      <c r="B24" s="1253"/>
      <c r="C24" s="1296"/>
      <c r="D24" s="1297"/>
      <c r="E24" s="1292"/>
      <c r="F24" s="394" t="s">
        <v>241</v>
      </c>
      <c r="G24" s="395">
        <v>3</v>
      </c>
      <c r="H24" s="385">
        <v>10</v>
      </c>
      <c r="I24" s="385">
        <v>17</v>
      </c>
      <c r="J24" s="381">
        <v>24</v>
      </c>
      <c r="K24" s="381">
        <v>1</v>
      </c>
      <c r="L24" s="381">
        <v>8</v>
      </c>
      <c r="M24" s="381">
        <v>15</v>
      </c>
      <c r="N24" s="381">
        <v>22</v>
      </c>
      <c r="O24" s="381">
        <v>29</v>
      </c>
      <c r="P24" s="381">
        <v>5</v>
      </c>
      <c r="Q24" s="381">
        <v>12</v>
      </c>
      <c r="R24" s="381">
        <v>19</v>
      </c>
      <c r="S24" s="381">
        <v>26</v>
      </c>
      <c r="T24" s="381">
        <v>3</v>
      </c>
      <c r="U24" s="381">
        <v>10</v>
      </c>
      <c r="V24" s="381">
        <v>17</v>
      </c>
      <c r="W24" s="381">
        <v>24</v>
      </c>
      <c r="X24" s="381">
        <v>31</v>
      </c>
      <c r="Y24" s="381">
        <v>7</v>
      </c>
      <c r="Z24" s="381">
        <v>14</v>
      </c>
      <c r="AA24" s="381">
        <v>21</v>
      </c>
      <c r="AB24" s="381">
        <v>28</v>
      </c>
      <c r="AC24" s="381">
        <v>4</v>
      </c>
      <c r="AD24" s="381">
        <v>11</v>
      </c>
      <c r="AE24" s="381">
        <v>18</v>
      </c>
      <c r="AF24" s="381">
        <v>25</v>
      </c>
      <c r="AG24" s="381">
        <v>4</v>
      </c>
      <c r="AH24" s="381">
        <v>11</v>
      </c>
      <c r="AI24" s="381">
        <v>18</v>
      </c>
      <c r="AJ24" s="381">
        <v>25</v>
      </c>
      <c r="AK24" s="381">
        <v>1</v>
      </c>
      <c r="AL24" s="381">
        <v>8</v>
      </c>
      <c r="AM24" s="381">
        <v>15</v>
      </c>
      <c r="AN24" s="381">
        <v>22</v>
      </c>
      <c r="AO24" s="381">
        <v>29</v>
      </c>
      <c r="AP24" s="381">
        <v>6</v>
      </c>
      <c r="AQ24" s="381">
        <v>13</v>
      </c>
      <c r="AR24" s="381">
        <v>20</v>
      </c>
      <c r="AS24" s="381">
        <v>27</v>
      </c>
      <c r="AT24" s="381">
        <v>3</v>
      </c>
      <c r="AU24" s="381">
        <v>10</v>
      </c>
      <c r="AV24" s="381">
        <v>17</v>
      </c>
      <c r="AW24" s="381">
        <v>24</v>
      </c>
      <c r="AX24" s="384">
        <v>1</v>
      </c>
      <c r="AY24" s="385">
        <v>8</v>
      </c>
      <c r="AZ24" s="385">
        <v>15</v>
      </c>
      <c r="BA24" s="385">
        <v>22</v>
      </c>
      <c r="BB24" s="385">
        <v>29</v>
      </c>
      <c r="BC24" s="385">
        <v>5</v>
      </c>
      <c r="BD24" s="385">
        <v>12</v>
      </c>
      <c r="BE24" s="385">
        <v>19</v>
      </c>
      <c r="BF24" s="385">
        <v>26</v>
      </c>
      <c r="BG24" s="35"/>
      <c r="BH24" s="1243"/>
      <c r="BI24" s="1243"/>
    </row>
    <row r="25" spans="1:61">
      <c r="A25" s="1241"/>
      <c r="B25" s="1253"/>
      <c r="C25" s="1296"/>
      <c r="D25" s="1297"/>
      <c r="E25" s="1292"/>
      <c r="F25" s="393" t="s">
        <v>235</v>
      </c>
      <c r="G25" s="72">
        <v>4</v>
      </c>
      <c r="H25" s="72">
        <v>11</v>
      </c>
      <c r="I25" s="72">
        <v>18</v>
      </c>
      <c r="J25" s="72">
        <v>25</v>
      </c>
      <c r="K25" s="72">
        <v>2</v>
      </c>
      <c r="L25" s="72">
        <v>9</v>
      </c>
      <c r="M25" s="72">
        <v>16</v>
      </c>
      <c r="N25" s="72">
        <v>23</v>
      </c>
      <c r="O25" s="72">
        <v>30</v>
      </c>
      <c r="P25" s="72">
        <v>6</v>
      </c>
      <c r="Q25" s="72">
        <v>13</v>
      </c>
      <c r="R25" s="72">
        <v>20</v>
      </c>
      <c r="S25" s="72">
        <v>27</v>
      </c>
      <c r="T25" s="72">
        <v>4</v>
      </c>
      <c r="U25" s="72">
        <v>11</v>
      </c>
      <c r="V25" s="72">
        <v>18</v>
      </c>
      <c r="W25" s="72">
        <v>25</v>
      </c>
      <c r="X25" s="73">
        <v>1</v>
      </c>
      <c r="Y25" s="73">
        <v>8</v>
      </c>
      <c r="Z25" s="72">
        <v>15</v>
      </c>
      <c r="AA25" s="72">
        <v>22</v>
      </c>
      <c r="AB25" s="72">
        <v>29</v>
      </c>
      <c r="AC25" s="72">
        <v>5</v>
      </c>
      <c r="AD25" s="72">
        <v>12</v>
      </c>
      <c r="AE25" s="72">
        <v>19</v>
      </c>
      <c r="AF25" s="72">
        <v>26</v>
      </c>
      <c r="AG25" s="72">
        <v>5</v>
      </c>
      <c r="AH25" s="72">
        <v>12</v>
      </c>
      <c r="AI25" s="72">
        <v>19</v>
      </c>
      <c r="AJ25" s="72">
        <v>26</v>
      </c>
      <c r="AK25" s="72">
        <v>2</v>
      </c>
      <c r="AL25" s="72">
        <v>9</v>
      </c>
      <c r="AM25" s="72">
        <v>16</v>
      </c>
      <c r="AN25" s="72">
        <v>23</v>
      </c>
      <c r="AO25" s="72">
        <v>30</v>
      </c>
      <c r="AP25" s="72">
        <v>7</v>
      </c>
      <c r="AQ25" s="72">
        <v>14</v>
      </c>
      <c r="AR25" s="72">
        <v>21</v>
      </c>
      <c r="AS25" s="72">
        <v>28</v>
      </c>
      <c r="AT25" s="72">
        <v>4</v>
      </c>
      <c r="AU25" s="72">
        <v>11</v>
      </c>
      <c r="AV25" s="72">
        <v>18</v>
      </c>
      <c r="AW25" s="382">
        <v>25</v>
      </c>
      <c r="AX25" s="328">
        <v>2</v>
      </c>
      <c r="AY25" s="328">
        <v>9</v>
      </c>
      <c r="AZ25" s="328">
        <v>16</v>
      </c>
      <c r="BA25" s="328">
        <v>23</v>
      </c>
      <c r="BB25" s="328">
        <v>30</v>
      </c>
      <c r="BC25" s="328">
        <v>6</v>
      </c>
      <c r="BD25" s="328">
        <v>13</v>
      </c>
      <c r="BE25" s="328">
        <v>20</v>
      </c>
      <c r="BF25" s="328">
        <v>27</v>
      </c>
      <c r="BG25" s="35"/>
      <c r="BH25" s="1243"/>
      <c r="BI25" s="1243"/>
    </row>
    <row r="26" spans="1:61">
      <c r="A26" s="1241"/>
      <c r="B26" s="1253"/>
      <c r="C26" s="1296"/>
      <c r="D26" s="1297"/>
      <c r="E26" s="1292"/>
      <c r="F26" s="71" t="s">
        <v>236</v>
      </c>
      <c r="G26" s="72">
        <v>5</v>
      </c>
      <c r="H26" s="72">
        <v>12</v>
      </c>
      <c r="I26" s="72">
        <v>19</v>
      </c>
      <c r="J26" s="72">
        <v>26</v>
      </c>
      <c r="K26" s="72">
        <v>3</v>
      </c>
      <c r="L26" s="72">
        <v>10</v>
      </c>
      <c r="M26" s="72">
        <v>17</v>
      </c>
      <c r="N26" s="72">
        <v>24</v>
      </c>
      <c r="O26" s="72">
        <v>31</v>
      </c>
      <c r="P26" s="72">
        <v>7</v>
      </c>
      <c r="Q26" s="72">
        <v>14</v>
      </c>
      <c r="R26" s="72">
        <v>21</v>
      </c>
      <c r="S26" s="72">
        <v>28</v>
      </c>
      <c r="T26" s="72">
        <v>5</v>
      </c>
      <c r="U26" s="72">
        <v>12</v>
      </c>
      <c r="V26" s="72">
        <v>19</v>
      </c>
      <c r="W26" s="72">
        <v>26</v>
      </c>
      <c r="X26" s="73">
        <v>2</v>
      </c>
      <c r="Y26" s="72">
        <v>9</v>
      </c>
      <c r="Z26" s="72">
        <v>16</v>
      </c>
      <c r="AA26" s="72">
        <v>23</v>
      </c>
      <c r="AB26" s="72">
        <v>30</v>
      </c>
      <c r="AC26" s="72">
        <v>6</v>
      </c>
      <c r="AD26" s="72">
        <v>13</v>
      </c>
      <c r="AE26" s="72">
        <v>20</v>
      </c>
      <c r="AF26" s="72">
        <v>27</v>
      </c>
      <c r="AG26" s="72">
        <v>6</v>
      </c>
      <c r="AH26" s="72">
        <v>13</v>
      </c>
      <c r="AI26" s="72">
        <v>20</v>
      </c>
      <c r="AJ26" s="72">
        <v>27</v>
      </c>
      <c r="AK26" s="72">
        <v>3</v>
      </c>
      <c r="AL26" s="72">
        <v>10</v>
      </c>
      <c r="AM26" s="72">
        <v>17</v>
      </c>
      <c r="AN26" s="72">
        <v>24</v>
      </c>
      <c r="AO26" s="73">
        <v>1</v>
      </c>
      <c r="AP26" s="72">
        <v>8</v>
      </c>
      <c r="AQ26" s="72">
        <v>15</v>
      </c>
      <c r="AR26" s="72">
        <v>22</v>
      </c>
      <c r="AS26" s="72">
        <v>29</v>
      </c>
      <c r="AT26" s="72">
        <v>5</v>
      </c>
      <c r="AU26" s="73">
        <v>12</v>
      </c>
      <c r="AV26" s="72">
        <v>19</v>
      </c>
      <c r="AW26" s="382">
        <v>26</v>
      </c>
      <c r="AX26" s="72">
        <v>3</v>
      </c>
      <c r="AY26" s="72">
        <v>10</v>
      </c>
      <c r="AZ26" s="72">
        <v>17</v>
      </c>
      <c r="BA26" s="72">
        <v>24</v>
      </c>
      <c r="BB26" s="72">
        <v>31</v>
      </c>
      <c r="BC26" s="72">
        <v>7</v>
      </c>
      <c r="BD26" s="72">
        <v>14</v>
      </c>
      <c r="BE26" s="72">
        <v>21</v>
      </c>
      <c r="BF26" s="72">
        <v>28</v>
      </c>
      <c r="BG26" s="35"/>
      <c r="BH26" s="1243"/>
      <c r="BI26" s="1243"/>
    </row>
    <row r="27" spans="1:61">
      <c r="A27" s="1241"/>
      <c r="B27" s="1253"/>
      <c r="C27" s="1296"/>
      <c r="D27" s="1297"/>
      <c r="E27" s="1292"/>
      <c r="F27" s="71" t="s">
        <v>237</v>
      </c>
      <c r="G27" s="75">
        <v>6</v>
      </c>
      <c r="H27" s="75">
        <v>13</v>
      </c>
      <c r="I27" s="75">
        <v>20</v>
      </c>
      <c r="J27" s="75">
        <v>27</v>
      </c>
      <c r="K27" s="75">
        <v>4</v>
      </c>
      <c r="L27" s="75">
        <v>11</v>
      </c>
      <c r="M27" s="75">
        <v>18</v>
      </c>
      <c r="N27" s="75">
        <v>25</v>
      </c>
      <c r="O27" s="75">
        <v>1</v>
      </c>
      <c r="P27" s="75">
        <v>8</v>
      </c>
      <c r="Q27" s="75">
        <v>15</v>
      </c>
      <c r="R27" s="75">
        <v>22</v>
      </c>
      <c r="S27" s="75">
        <v>29</v>
      </c>
      <c r="T27" s="75">
        <v>6</v>
      </c>
      <c r="U27" s="75">
        <v>13</v>
      </c>
      <c r="V27" s="75">
        <v>20</v>
      </c>
      <c r="W27" s="75">
        <v>27</v>
      </c>
      <c r="X27" s="76">
        <v>3</v>
      </c>
      <c r="Y27" s="75">
        <v>10</v>
      </c>
      <c r="Z27" s="75">
        <v>17</v>
      </c>
      <c r="AA27" s="75">
        <v>24</v>
      </c>
      <c r="AB27" s="75">
        <v>31</v>
      </c>
      <c r="AC27" s="75">
        <v>7</v>
      </c>
      <c r="AD27" s="75">
        <v>14</v>
      </c>
      <c r="AE27" s="75">
        <v>21</v>
      </c>
      <c r="AF27" s="75">
        <v>28</v>
      </c>
      <c r="AG27" s="75">
        <v>7</v>
      </c>
      <c r="AH27" s="75">
        <v>14</v>
      </c>
      <c r="AI27" s="75">
        <v>21</v>
      </c>
      <c r="AJ27" s="75">
        <v>28</v>
      </c>
      <c r="AK27" s="75">
        <v>4</v>
      </c>
      <c r="AL27" s="75">
        <v>11</v>
      </c>
      <c r="AM27" s="75">
        <v>18</v>
      </c>
      <c r="AN27" s="75">
        <v>25</v>
      </c>
      <c r="AO27" s="75">
        <v>2</v>
      </c>
      <c r="AP27" s="76">
        <v>9</v>
      </c>
      <c r="AQ27" s="75">
        <v>16</v>
      </c>
      <c r="AR27" s="75">
        <v>23</v>
      </c>
      <c r="AS27" s="75">
        <v>30</v>
      </c>
      <c r="AT27" s="75">
        <v>6</v>
      </c>
      <c r="AU27" s="75">
        <v>13</v>
      </c>
      <c r="AV27" s="75">
        <v>20</v>
      </c>
      <c r="AW27" s="383">
        <v>27</v>
      </c>
      <c r="AX27" s="328">
        <v>4</v>
      </c>
      <c r="AY27" s="328">
        <v>11</v>
      </c>
      <c r="AZ27" s="328">
        <v>18</v>
      </c>
      <c r="BA27" s="328">
        <v>25</v>
      </c>
      <c r="BB27" s="328">
        <v>1</v>
      </c>
      <c r="BC27" s="328">
        <v>8</v>
      </c>
      <c r="BD27" s="328">
        <v>15</v>
      </c>
      <c r="BE27" s="328">
        <v>22</v>
      </c>
      <c r="BF27" s="328">
        <v>30</v>
      </c>
      <c r="BG27" s="35"/>
      <c r="BH27" s="1243"/>
      <c r="BI27" s="1243"/>
    </row>
    <row r="28" spans="1:61">
      <c r="A28" s="1241"/>
      <c r="B28" s="1253"/>
      <c r="C28" s="1296"/>
      <c r="D28" s="1297"/>
      <c r="E28" s="1292"/>
      <c r="F28" s="71" t="s">
        <v>238</v>
      </c>
      <c r="G28" s="75">
        <v>7</v>
      </c>
      <c r="H28" s="75">
        <v>14</v>
      </c>
      <c r="I28" s="75">
        <v>21</v>
      </c>
      <c r="J28" s="75">
        <v>28</v>
      </c>
      <c r="K28" s="75">
        <v>5</v>
      </c>
      <c r="L28" s="75">
        <v>12</v>
      </c>
      <c r="M28" s="75">
        <v>19</v>
      </c>
      <c r="N28" s="75">
        <v>26</v>
      </c>
      <c r="O28" s="75">
        <v>2</v>
      </c>
      <c r="P28" s="75">
        <v>9</v>
      </c>
      <c r="Q28" s="75">
        <v>16</v>
      </c>
      <c r="R28" s="75">
        <v>23</v>
      </c>
      <c r="S28" s="75">
        <v>30</v>
      </c>
      <c r="T28" s="75">
        <v>7</v>
      </c>
      <c r="U28" s="75">
        <v>14</v>
      </c>
      <c r="V28" s="75">
        <v>21</v>
      </c>
      <c r="W28" s="75">
        <v>28</v>
      </c>
      <c r="X28" s="76">
        <v>4</v>
      </c>
      <c r="Y28" s="75">
        <v>11</v>
      </c>
      <c r="Z28" s="75">
        <v>18</v>
      </c>
      <c r="AA28" s="75">
        <v>25</v>
      </c>
      <c r="AB28" s="75">
        <v>1</v>
      </c>
      <c r="AC28" s="75">
        <v>8</v>
      </c>
      <c r="AD28" s="75">
        <v>15</v>
      </c>
      <c r="AE28" s="75">
        <v>22</v>
      </c>
      <c r="AF28" s="75">
        <v>1</v>
      </c>
      <c r="AG28" s="76">
        <v>8</v>
      </c>
      <c r="AH28" s="75">
        <v>15</v>
      </c>
      <c r="AI28" s="75">
        <v>22</v>
      </c>
      <c r="AJ28" s="75">
        <v>29</v>
      </c>
      <c r="AK28" s="75">
        <v>5</v>
      </c>
      <c r="AL28" s="75">
        <v>12</v>
      </c>
      <c r="AM28" s="75">
        <v>19</v>
      </c>
      <c r="AN28" s="75">
        <v>26</v>
      </c>
      <c r="AO28" s="75">
        <v>3</v>
      </c>
      <c r="AP28" s="75">
        <v>10</v>
      </c>
      <c r="AQ28" s="75">
        <v>17</v>
      </c>
      <c r="AR28" s="75">
        <v>24</v>
      </c>
      <c r="AS28" s="75">
        <v>31</v>
      </c>
      <c r="AT28" s="75">
        <v>7</v>
      </c>
      <c r="AU28" s="75">
        <v>14</v>
      </c>
      <c r="AV28" s="75">
        <v>21</v>
      </c>
      <c r="AW28" s="383">
        <v>28</v>
      </c>
      <c r="AX28" s="328">
        <v>5</v>
      </c>
      <c r="AY28" s="328">
        <v>12</v>
      </c>
      <c r="AZ28" s="328">
        <v>19</v>
      </c>
      <c r="BA28" s="328">
        <v>26</v>
      </c>
      <c r="BB28" s="328">
        <v>2</v>
      </c>
      <c r="BC28" s="328">
        <v>9</v>
      </c>
      <c r="BD28" s="328">
        <v>16</v>
      </c>
      <c r="BE28" s="328">
        <v>23</v>
      </c>
      <c r="BF28" s="328">
        <v>31</v>
      </c>
      <c r="BG28" s="35"/>
      <c r="BH28" s="1243"/>
      <c r="BI28" s="1243"/>
    </row>
    <row r="29" spans="1:61">
      <c r="A29" s="1241"/>
      <c r="B29" s="1253"/>
      <c r="C29" s="1296"/>
      <c r="D29" s="1297"/>
      <c r="E29" s="1292"/>
      <c r="F29" s="45"/>
      <c r="G29" s="1331" t="s">
        <v>242</v>
      </c>
      <c r="H29" s="1332"/>
      <c r="I29" s="1332"/>
      <c r="J29" s="1332"/>
      <c r="K29" s="1332"/>
      <c r="L29" s="1332"/>
      <c r="M29" s="1332"/>
      <c r="N29" s="1332"/>
      <c r="O29" s="1332"/>
      <c r="P29" s="1332"/>
      <c r="Q29" s="1332"/>
      <c r="R29" s="1332"/>
      <c r="S29" s="1332"/>
      <c r="T29" s="1332"/>
      <c r="U29" s="1332"/>
      <c r="V29" s="1332"/>
      <c r="W29" s="1332"/>
      <c r="X29" s="1332"/>
      <c r="Y29" s="1332"/>
      <c r="Z29" s="1332"/>
      <c r="AA29" s="1332"/>
      <c r="AB29" s="1332"/>
      <c r="AC29" s="1332"/>
      <c r="AD29" s="1332"/>
      <c r="AE29" s="1332"/>
      <c r="AF29" s="1332"/>
      <c r="AG29" s="1332"/>
      <c r="AH29" s="1332"/>
      <c r="AI29" s="1332"/>
      <c r="AJ29" s="1332"/>
      <c r="AK29" s="1332"/>
      <c r="AL29" s="1332"/>
      <c r="AM29" s="1332"/>
      <c r="AN29" s="1332"/>
      <c r="AO29" s="1332"/>
      <c r="AP29" s="1332"/>
      <c r="AQ29" s="1332"/>
      <c r="AR29" s="1332"/>
      <c r="AS29" s="1332"/>
      <c r="AT29" s="1332"/>
      <c r="AU29" s="1332"/>
      <c r="AV29" s="1332"/>
      <c r="AW29" s="1332"/>
      <c r="AX29" s="1333"/>
      <c r="AY29" s="1332"/>
      <c r="AZ29" s="1333"/>
      <c r="BA29" s="1333"/>
      <c r="BB29" s="1333"/>
      <c r="BC29" s="1333"/>
      <c r="BD29" s="1333"/>
      <c r="BE29" s="1333"/>
      <c r="BF29" s="1333"/>
      <c r="BG29" s="33"/>
      <c r="BH29" s="1243"/>
      <c r="BI29" s="1243"/>
    </row>
    <row r="30" spans="1:61">
      <c r="A30" s="1241"/>
      <c r="B30" s="1253"/>
      <c r="C30" s="1296"/>
      <c r="D30" s="1297"/>
      <c r="E30" s="1292"/>
      <c r="F30" s="46"/>
      <c r="G30" s="48">
        <v>36</v>
      </c>
      <c r="H30" s="49">
        <v>37</v>
      </c>
      <c r="I30" s="49">
        <v>38</v>
      </c>
      <c r="J30" s="49">
        <v>39</v>
      </c>
      <c r="K30" s="49">
        <v>40</v>
      </c>
      <c r="L30" s="49">
        <v>41</v>
      </c>
      <c r="M30" s="49">
        <v>42</v>
      </c>
      <c r="N30" s="50">
        <v>43</v>
      </c>
      <c r="O30" s="50">
        <v>44</v>
      </c>
      <c r="P30" s="50">
        <v>45</v>
      </c>
      <c r="Q30" s="50">
        <v>46</v>
      </c>
      <c r="R30" s="50">
        <v>47</v>
      </c>
      <c r="S30" s="50">
        <v>48</v>
      </c>
      <c r="T30" s="50">
        <v>49</v>
      </c>
      <c r="U30" s="50">
        <v>50</v>
      </c>
      <c r="V30" s="50">
        <v>51</v>
      </c>
      <c r="W30" s="50">
        <v>52</v>
      </c>
      <c r="X30" s="50">
        <v>53</v>
      </c>
      <c r="Y30" s="50">
        <v>1</v>
      </c>
      <c r="Z30" s="50">
        <v>2</v>
      </c>
      <c r="AA30" s="50">
        <v>3</v>
      </c>
      <c r="AB30" s="50">
        <v>4</v>
      </c>
      <c r="AC30" s="50">
        <v>5</v>
      </c>
      <c r="AD30" s="50">
        <v>6</v>
      </c>
      <c r="AE30" s="50">
        <v>7</v>
      </c>
      <c r="AF30" s="50">
        <v>8</v>
      </c>
      <c r="AG30" s="50">
        <v>9</v>
      </c>
      <c r="AH30" s="50">
        <v>10</v>
      </c>
      <c r="AI30" s="50">
        <v>11</v>
      </c>
      <c r="AJ30" s="49">
        <v>12</v>
      </c>
      <c r="AK30" s="49">
        <v>13</v>
      </c>
      <c r="AL30" s="49">
        <v>14</v>
      </c>
      <c r="AM30" s="49">
        <v>15</v>
      </c>
      <c r="AN30" s="50">
        <v>16</v>
      </c>
      <c r="AO30" s="49">
        <v>17</v>
      </c>
      <c r="AP30" s="49">
        <v>18</v>
      </c>
      <c r="AQ30" s="49">
        <v>19</v>
      </c>
      <c r="AR30" s="49">
        <v>20</v>
      </c>
      <c r="AS30" s="49">
        <v>21</v>
      </c>
      <c r="AT30" s="49">
        <v>22</v>
      </c>
      <c r="AU30" s="49">
        <v>23</v>
      </c>
      <c r="AV30" s="49">
        <v>24</v>
      </c>
      <c r="AW30" s="49">
        <v>25</v>
      </c>
      <c r="AX30" s="49">
        <v>26</v>
      </c>
      <c r="AY30" s="49">
        <v>27</v>
      </c>
      <c r="AZ30" s="49">
        <v>28</v>
      </c>
      <c r="BA30" s="49">
        <v>29</v>
      </c>
      <c r="BB30" s="49">
        <v>30</v>
      </c>
      <c r="BC30" s="49">
        <v>31</v>
      </c>
      <c r="BD30" s="49">
        <v>32</v>
      </c>
      <c r="BE30" s="49">
        <v>33</v>
      </c>
      <c r="BF30" s="49">
        <v>34</v>
      </c>
      <c r="BG30" s="32"/>
      <c r="BH30" s="1243"/>
      <c r="BI30" s="1243"/>
    </row>
    <row r="31" spans="1:61">
      <c r="A31" s="1241"/>
      <c r="B31" s="1253"/>
      <c r="C31" s="1296"/>
      <c r="D31" s="1297"/>
      <c r="E31" s="1292"/>
      <c r="F31" s="46"/>
      <c r="G31" s="1334" t="s">
        <v>243</v>
      </c>
      <c r="H31" s="1333"/>
      <c r="I31" s="1333"/>
      <c r="J31" s="1333"/>
      <c r="K31" s="1333"/>
      <c r="L31" s="1333"/>
      <c r="M31" s="1333"/>
      <c r="N31" s="1333"/>
      <c r="O31" s="1333"/>
      <c r="P31" s="1333"/>
      <c r="Q31" s="1333"/>
      <c r="R31" s="1333"/>
      <c r="S31" s="1333"/>
      <c r="T31" s="1333"/>
      <c r="U31" s="1333"/>
      <c r="V31" s="1333"/>
      <c r="W31" s="1333"/>
      <c r="X31" s="1333"/>
      <c r="Y31" s="1333"/>
      <c r="Z31" s="1333"/>
      <c r="AA31" s="1333"/>
      <c r="AB31" s="1333"/>
      <c r="AC31" s="1333"/>
      <c r="AD31" s="1333"/>
      <c r="AE31" s="1333"/>
      <c r="AF31" s="1333"/>
      <c r="AG31" s="1333"/>
      <c r="AH31" s="1333"/>
      <c r="AI31" s="1333"/>
      <c r="AJ31" s="1333"/>
      <c r="AK31" s="1333"/>
      <c r="AL31" s="1333"/>
      <c r="AM31" s="1333"/>
      <c r="AN31" s="1333"/>
      <c r="AO31" s="1333"/>
      <c r="AP31" s="1333"/>
      <c r="AQ31" s="1333"/>
      <c r="AR31" s="1333"/>
      <c r="AS31" s="1333"/>
      <c r="AT31" s="1333"/>
      <c r="AU31" s="1333"/>
      <c r="AV31" s="1333"/>
      <c r="AW31" s="1333"/>
      <c r="AX31" s="1333"/>
      <c r="AY31" s="1333"/>
      <c r="AZ31" s="1333"/>
      <c r="BA31" s="1333"/>
      <c r="BB31" s="1333"/>
      <c r="BC31" s="1333"/>
      <c r="BD31" s="1333"/>
      <c r="BE31" s="1333"/>
      <c r="BF31" s="1333"/>
      <c r="BG31" s="33"/>
      <c r="BH31" s="1243"/>
      <c r="BI31" s="1243"/>
    </row>
    <row r="32" spans="1:61" ht="15.75" thickBot="1">
      <c r="A32" s="1241"/>
      <c r="B32" s="1254"/>
      <c r="C32" s="1298"/>
      <c r="D32" s="1299"/>
      <c r="E32" s="1293"/>
      <c r="F32" s="47"/>
      <c r="G32" s="51">
        <v>1</v>
      </c>
      <c r="H32" s="52">
        <v>2</v>
      </c>
      <c r="I32" s="52">
        <v>3</v>
      </c>
      <c r="J32" s="52">
        <v>4</v>
      </c>
      <c r="K32" s="52">
        <v>5</v>
      </c>
      <c r="L32" s="52">
        <v>6</v>
      </c>
      <c r="M32" s="52">
        <v>7</v>
      </c>
      <c r="N32" s="53">
        <v>8</v>
      </c>
      <c r="O32" s="53">
        <v>9</v>
      </c>
      <c r="P32" s="53">
        <v>10</v>
      </c>
      <c r="Q32" s="53">
        <v>11</v>
      </c>
      <c r="R32" s="53">
        <v>12</v>
      </c>
      <c r="S32" s="53">
        <v>13</v>
      </c>
      <c r="T32" s="53">
        <v>14</v>
      </c>
      <c r="U32" s="53">
        <v>15</v>
      </c>
      <c r="V32" s="53">
        <v>16</v>
      </c>
      <c r="W32" s="53">
        <v>17</v>
      </c>
      <c r="X32" s="53">
        <v>18</v>
      </c>
      <c r="Y32" s="53">
        <v>19</v>
      </c>
      <c r="Z32" s="53">
        <v>20</v>
      </c>
      <c r="AA32" s="53">
        <v>21</v>
      </c>
      <c r="AB32" s="53">
        <v>22</v>
      </c>
      <c r="AC32" s="53">
        <v>23</v>
      </c>
      <c r="AD32" s="53">
        <v>24</v>
      </c>
      <c r="AE32" s="53">
        <v>25</v>
      </c>
      <c r="AF32" s="53">
        <v>26</v>
      </c>
      <c r="AG32" s="53">
        <v>27</v>
      </c>
      <c r="AH32" s="53">
        <v>28</v>
      </c>
      <c r="AI32" s="53">
        <v>29</v>
      </c>
      <c r="AJ32" s="52">
        <v>30</v>
      </c>
      <c r="AK32" s="52">
        <v>31</v>
      </c>
      <c r="AL32" s="52">
        <v>32</v>
      </c>
      <c r="AM32" s="52">
        <v>33</v>
      </c>
      <c r="AN32" s="53">
        <v>34</v>
      </c>
      <c r="AO32" s="52">
        <v>35</v>
      </c>
      <c r="AP32" s="52">
        <v>36</v>
      </c>
      <c r="AQ32" s="52">
        <v>37</v>
      </c>
      <c r="AR32" s="52">
        <v>38</v>
      </c>
      <c r="AS32" s="52">
        <v>39</v>
      </c>
      <c r="AT32" s="52">
        <v>40</v>
      </c>
      <c r="AU32" s="52">
        <v>41</v>
      </c>
      <c r="AV32" s="52">
        <v>42</v>
      </c>
      <c r="AW32" s="52">
        <v>43</v>
      </c>
      <c r="AX32" s="52">
        <v>44</v>
      </c>
      <c r="AY32" s="52">
        <v>45</v>
      </c>
      <c r="AZ32" s="52">
        <v>46</v>
      </c>
      <c r="BA32" s="52">
        <v>47</v>
      </c>
      <c r="BB32" s="52">
        <v>48</v>
      </c>
      <c r="BC32" s="52">
        <v>49</v>
      </c>
      <c r="BD32" s="52">
        <v>50</v>
      </c>
      <c r="BE32" s="52">
        <v>51</v>
      </c>
      <c r="BF32" s="52">
        <v>52</v>
      </c>
      <c r="BG32" s="32"/>
      <c r="BH32" s="1244"/>
      <c r="BI32" s="1244"/>
    </row>
    <row r="33" spans="1:61" ht="15.75" thickBot="1">
      <c r="A33" s="12"/>
      <c r="B33" s="13"/>
      <c r="C33" s="13"/>
      <c r="D33" s="14"/>
      <c r="E33" s="19"/>
      <c r="F33" s="19"/>
      <c r="G33" s="20"/>
      <c r="H33" s="20"/>
      <c r="I33" s="20"/>
      <c r="J33" s="20"/>
      <c r="K33" s="20"/>
      <c r="L33" s="20"/>
      <c r="M33" s="20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0"/>
      <c r="AK33" s="20"/>
      <c r="AL33" s="20"/>
      <c r="AM33" s="20"/>
      <c r="AN33" s="21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32"/>
      <c r="BH33" s="22"/>
      <c r="BI33" s="22"/>
    </row>
    <row r="34" spans="1:61" ht="15" customHeight="1">
      <c r="A34" s="1240"/>
      <c r="B34" s="1286" t="s">
        <v>244</v>
      </c>
      <c r="C34" s="1255" t="s">
        <v>245</v>
      </c>
      <c r="D34" s="1256"/>
      <c r="E34" s="56" t="s">
        <v>246</v>
      </c>
      <c r="F34" s="58"/>
      <c r="G34" s="41" t="e">
        <f>G36+G38+G40+G42+G44+G46+G48+G50+G52+G54+G56+G58</f>
        <v>#REF!</v>
      </c>
      <c r="H34" s="87" t="e">
        <f t="shared" ref="H34:AU34" si="0">H36+H38+H40+H42+H44+H46+H48+H50+H52+H54+H56+H58</f>
        <v>#REF!</v>
      </c>
      <c r="I34" s="87" t="e">
        <f t="shared" si="0"/>
        <v>#REF!</v>
      </c>
      <c r="J34" s="87" t="e">
        <f t="shared" si="0"/>
        <v>#REF!</v>
      </c>
      <c r="K34" s="87" t="e">
        <f t="shared" si="0"/>
        <v>#REF!</v>
      </c>
      <c r="L34" s="87" t="e">
        <f t="shared" si="0"/>
        <v>#REF!</v>
      </c>
      <c r="M34" s="87" t="e">
        <f t="shared" si="0"/>
        <v>#REF!</v>
      </c>
      <c r="N34" s="87" t="e">
        <f t="shared" si="0"/>
        <v>#REF!</v>
      </c>
      <c r="O34" s="87" t="e">
        <f t="shared" si="0"/>
        <v>#REF!</v>
      </c>
      <c r="P34" s="87" t="e">
        <f t="shared" si="0"/>
        <v>#REF!</v>
      </c>
      <c r="Q34" s="87" t="e">
        <f t="shared" si="0"/>
        <v>#REF!</v>
      </c>
      <c r="R34" s="87" t="e">
        <f t="shared" si="0"/>
        <v>#REF!</v>
      </c>
      <c r="S34" s="87" t="e">
        <f t="shared" si="0"/>
        <v>#REF!</v>
      </c>
      <c r="T34" s="87" t="e">
        <f t="shared" si="0"/>
        <v>#REF!</v>
      </c>
      <c r="U34" s="87" t="e">
        <f t="shared" si="0"/>
        <v>#REF!</v>
      </c>
      <c r="V34" s="87" t="e">
        <f t="shared" si="0"/>
        <v>#REF!</v>
      </c>
      <c r="W34" s="87" t="e">
        <f t="shared" si="0"/>
        <v>#REF!</v>
      </c>
      <c r="X34" s="1268" t="s">
        <v>36</v>
      </c>
      <c r="Y34" s="1269"/>
      <c r="Z34" s="87" t="e">
        <f t="shared" si="0"/>
        <v>#REF!</v>
      </c>
      <c r="AA34" s="87" t="e">
        <f t="shared" si="0"/>
        <v>#REF!</v>
      </c>
      <c r="AB34" s="87" t="e">
        <f t="shared" si="0"/>
        <v>#REF!</v>
      </c>
      <c r="AC34" s="87" t="e">
        <f t="shared" si="0"/>
        <v>#REF!</v>
      </c>
      <c r="AD34" s="87" t="e">
        <f t="shared" si="0"/>
        <v>#REF!</v>
      </c>
      <c r="AE34" s="87" t="e">
        <f t="shared" si="0"/>
        <v>#REF!</v>
      </c>
      <c r="AF34" s="87" t="e">
        <f t="shared" si="0"/>
        <v>#REF!</v>
      </c>
      <c r="AG34" s="87" t="e">
        <f t="shared" si="0"/>
        <v>#REF!</v>
      </c>
      <c r="AH34" s="87" t="e">
        <f t="shared" si="0"/>
        <v>#REF!</v>
      </c>
      <c r="AI34" s="87" t="e">
        <f t="shared" si="0"/>
        <v>#REF!</v>
      </c>
      <c r="AJ34" s="87" t="e">
        <f t="shared" si="0"/>
        <v>#REF!</v>
      </c>
      <c r="AK34" s="87" t="e">
        <f t="shared" si="0"/>
        <v>#REF!</v>
      </c>
      <c r="AL34" s="87" t="e">
        <f t="shared" si="0"/>
        <v>#REF!</v>
      </c>
      <c r="AM34" s="87" t="e">
        <f t="shared" si="0"/>
        <v>#REF!</v>
      </c>
      <c r="AN34" s="87" t="e">
        <f t="shared" si="0"/>
        <v>#REF!</v>
      </c>
      <c r="AO34" s="87" t="e">
        <f t="shared" si="0"/>
        <v>#REF!</v>
      </c>
      <c r="AP34" s="87" t="e">
        <f t="shared" si="0"/>
        <v>#REF!</v>
      </c>
      <c r="AQ34" s="87" t="e">
        <f t="shared" si="0"/>
        <v>#REF!</v>
      </c>
      <c r="AR34" s="87" t="e">
        <f t="shared" si="0"/>
        <v>#REF!</v>
      </c>
      <c r="AS34" s="87" t="e">
        <f t="shared" si="0"/>
        <v>#REF!</v>
      </c>
      <c r="AT34" s="87" t="e">
        <f t="shared" si="0"/>
        <v>#REF!</v>
      </c>
      <c r="AU34" s="87" t="e">
        <f t="shared" si="0"/>
        <v>#REF!</v>
      </c>
      <c r="AV34" s="1259" t="s">
        <v>127</v>
      </c>
      <c r="AW34" s="1260"/>
      <c r="AX34" s="1300" t="s">
        <v>36</v>
      </c>
      <c r="AY34" s="1301"/>
      <c r="AZ34" s="1301"/>
      <c r="BA34" s="1301"/>
      <c r="BB34" s="1301"/>
      <c r="BC34" s="1301"/>
      <c r="BD34" s="1301"/>
      <c r="BE34" s="1301"/>
      <c r="BF34" s="1302"/>
      <c r="BG34" s="23"/>
      <c r="BH34" s="1236" t="e">
        <f>SUM(G34:W34,Z34:AU34)</f>
        <v>#REF!</v>
      </c>
      <c r="BI34" s="1236" t="e">
        <f>SUM(G35:W35,Z35:AU35)</f>
        <v>#REF!</v>
      </c>
    </row>
    <row r="35" spans="1:61" ht="15.75" thickBot="1">
      <c r="A35" s="1240"/>
      <c r="B35" s="1287"/>
      <c r="C35" s="1257"/>
      <c r="D35" s="1258"/>
      <c r="E35" s="57" t="s">
        <v>247</v>
      </c>
      <c r="F35" s="58"/>
      <c r="G35" s="70" t="e">
        <f>G37+G39+G41+G43+G45+G47+G49+G51+G53+G55+G57+G59</f>
        <v>#REF!</v>
      </c>
      <c r="H35" s="98" t="e">
        <f t="shared" ref="H35:AU35" si="1">H37+H39+H41+H43+H45+H47+H49+H51+H53+H55+H57+H59</f>
        <v>#REF!</v>
      </c>
      <c r="I35" s="98" t="e">
        <f t="shared" si="1"/>
        <v>#REF!</v>
      </c>
      <c r="J35" s="98" t="e">
        <f t="shared" si="1"/>
        <v>#REF!</v>
      </c>
      <c r="K35" s="98" t="e">
        <f t="shared" si="1"/>
        <v>#REF!</v>
      </c>
      <c r="L35" s="98" t="e">
        <f t="shared" si="1"/>
        <v>#REF!</v>
      </c>
      <c r="M35" s="98" t="e">
        <f t="shared" si="1"/>
        <v>#REF!</v>
      </c>
      <c r="N35" s="98" t="e">
        <f t="shared" si="1"/>
        <v>#REF!</v>
      </c>
      <c r="O35" s="98" t="e">
        <f t="shared" si="1"/>
        <v>#REF!</v>
      </c>
      <c r="P35" s="98" t="e">
        <f t="shared" si="1"/>
        <v>#REF!</v>
      </c>
      <c r="Q35" s="98" t="e">
        <f t="shared" si="1"/>
        <v>#REF!</v>
      </c>
      <c r="R35" s="98" t="e">
        <f t="shared" si="1"/>
        <v>#REF!</v>
      </c>
      <c r="S35" s="98" t="e">
        <f t="shared" si="1"/>
        <v>#REF!</v>
      </c>
      <c r="T35" s="98" t="e">
        <f t="shared" si="1"/>
        <v>#REF!</v>
      </c>
      <c r="U35" s="98" t="e">
        <f t="shared" si="1"/>
        <v>#REF!</v>
      </c>
      <c r="V35" s="98" t="e">
        <f t="shared" si="1"/>
        <v>#REF!</v>
      </c>
      <c r="W35" s="98" t="e">
        <f t="shared" si="1"/>
        <v>#REF!</v>
      </c>
      <c r="X35" s="1270"/>
      <c r="Y35" s="1271"/>
      <c r="Z35" s="98" t="e">
        <f t="shared" si="1"/>
        <v>#REF!</v>
      </c>
      <c r="AA35" s="98" t="e">
        <f t="shared" si="1"/>
        <v>#REF!</v>
      </c>
      <c r="AB35" s="98" t="e">
        <f t="shared" si="1"/>
        <v>#REF!</v>
      </c>
      <c r="AC35" s="98" t="e">
        <f t="shared" si="1"/>
        <v>#REF!</v>
      </c>
      <c r="AD35" s="98" t="e">
        <f t="shared" si="1"/>
        <v>#REF!</v>
      </c>
      <c r="AE35" s="98" t="e">
        <f t="shared" si="1"/>
        <v>#REF!</v>
      </c>
      <c r="AF35" s="98" t="e">
        <f t="shared" si="1"/>
        <v>#REF!</v>
      </c>
      <c r="AG35" s="98" t="e">
        <f t="shared" si="1"/>
        <v>#REF!</v>
      </c>
      <c r="AH35" s="98" t="e">
        <f t="shared" si="1"/>
        <v>#REF!</v>
      </c>
      <c r="AI35" s="98" t="e">
        <f t="shared" si="1"/>
        <v>#REF!</v>
      </c>
      <c r="AJ35" s="98" t="e">
        <f t="shared" si="1"/>
        <v>#REF!</v>
      </c>
      <c r="AK35" s="98" t="e">
        <f t="shared" si="1"/>
        <v>#REF!</v>
      </c>
      <c r="AL35" s="98" t="e">
        <f t="shared" si="1"/>
        <v>#REF!</v>
      </c>
      <c r="AM35" s="98" t="e">
        <f t="shared" si="1"/>
        <v>#REF!</v>
      </c>
      <c r="AN35" s="98" t="e">
        <f t="shared" si="1"/>
        <v>#REF!</v>
      </c>
      <c r="AO35" s="98" t="e">
        <f t="shared" si="1"/>
        <v>#REF!</v>
      </c>
      <c r="AP35" s="98" t="e">
        <f t="shared" si="1"/>
        <v>#REF!</v>
      </c>
      <c r="AQ35" s="98" t="e">
        <f t="shared" si="1"/>
        <v>#REF!</v>
      </c>
      <c r="AR35" s="98" t="e">
        <f t="shared" si="1"/>
        <v>#REF!</v>
      </c>
      <c r="AS35" s="98" t="e">
        <f t="shared" si="1"/>
        <v>#REF!</v>
      </c>
      <c r="AT35" s="98" t="e">
        <f t="shared" si="1"/>
        <v>#REF!</v>
      </c>
      <c r="AU35" s="98" t="e">
        <f t="shared" si="1"/>
        <v>#REF!</v>
      </c>
      <c r="AV35" s="1261"/>
      <c r="AW35" s="1262"/>
      <c r="AX35" s="1303"/>
      <c r="AY35" s="1304"/>
      <c r="AZ35" s="1304"/>
      <c r="BA35" s="1304"/>
      <c r="BB35" s="1304"/>
      <c r="BC35" s="1304"/>
      <c r="BD35" s="1304"/>
      <c r="BE35" s="1304"/>
      <c r="BF35" s="1305"/>
      <c r="BG35" s="23"/>
      <c r="BH35" s="1237"/>
      <c r="BI35" s="1237"/>
    </row>
    <row r="36" spans="1:61">
      <c r="A36" s="1240"/>
      <c r="B36" s="1285" t="s">
        <v>94</v>
      </c>
      <c r="C36" s="1248" t="s">
        <v>95</v>
      </c>
      <c r="D36" s="1249"/>
      <c r="E36" s="54" t="s">
        <v>246</v>
      </c>
      <c r="F36" s="58"/>
      <c r="G36" s="15" t="e">
        <f>#REF!</f>
        <v>#REF!</v>
      </c>
      <c r="H36" s="79" t="e">
        <f>#REF!</f>
        <v>#REF!</v>
      </c>
      <c r="I36" s="79" t="e">
        <f>#REF!</f>
        <v>#REF!</v>
      </c>
      <c r="J36" s="79" t="e">
        <f>#REF!</f>
        <v>#REF!</v>
      </c>
      <c r="K36" s="79" t="e">
        <f>#REF!</f>
        <v>#REF!</v>
      </c>
      <c r="L36" s="79" t="e">
        <f>#REF!</f>
        <v>#REF!</v>
      </c>
      <c r="M36" s="79" t="e">
        <f>#REF!</f>
        <v>#REF!</v>
      </c>
      <c r="N36" s="79" t="e">
        <f>#REF!</f>
        <v>#REF!</v>
      </c>
      <c r="O36" s="79" t="e">
        <f>#REF!</f>
        <v>#REF!</v>
      </c>
      <c r="P36" s="79" t="e">
        <f>#REF!</f>
        <v>#REF!</v>
      </c>
      <c r="Q36" s="79" t="e">
        <f>#REF!</f>
        <v>#REF!</v>
      </c>
      <c r="R36" s="79" t="e">
        <f>#REF!</f>
        <v>#REF!</v>
      </c>
      <c r="S36" s="79" t="e">
        <f>#REF!</f>
        <v>#REF!</v>
      </c>
      <c r="T36" s="79" t="e">
        <f>#REF!</f>
        <v>#REF!</v>
      </c>
      <c r="U36" s="79" t="e">
        <f>#REF!</f>
        <v>#REF!</v>
      </c>
      <c r="V36" s="79" t="e">
        <f>#REF!</f>
        <v>#REF!</v>
      </c>
      <c r="W36" s="79" t="e">
        <f>#REF!</f>
        <v>#REF!</v>
      </c>
      <c r="X36" s="1270"/>
      <c r="Y36" s="1271"/>
      <c r="Z36" s="79" t="e">
        <f>#REF!</f>
        <v>#REF!</v>
      </c>
      <c r="AA36" s="79" t="e">
        <f>#REF!</f>
        <v>#REF!</v>
      </c>
      <c r="AB36" s="79" t="e">
        <f>#REF!</f>
        <v>#REF!</v>
      </c>
      <c r="AC36" s="79" t="e">
        <f>#REF!</f>
        <v>#REF!</v>
      </c>
      <c r="AD36" s="79" t="e">
        <f>#REF!</f>
        <v>#REF!</v>
      </c>
      <c r="AE36" s="79" t="e">
        <f>#REF!</f>
        <v>#REF!</v>
      </c>
      <c r="AF36" s="79" t="e">
        <f>#REF!</f>
        <v>#REF!</v>
      </c>
      <c r="AG36" s="79" t="e">
        <f>#REF!</f>
        <v>#REF!</v>
      </c>
      <c r="AH36" s="79" t="e">
        <f>#REF!</f>
        <v>#REF!</v>
      </c>
      <c r="AI36" s="79" t="e">
        <f>#REF!</f>
        <v>#REF!</v>
      </c>
      <c r="AJ36" s="79" t="e">
        <f>#REF!</f>
        <v>#REF!</v>
      </c>
      <c r="AK36" s="79" t="e">
        <f>#REF!</f>
        <v>#REF!</v>
      </c>
      <c r="AL36" s="79" t="e">
        <f>#REF!</f>
        <v>#REF!</v>
      </c>
      <c r="AM36" s="79" t="e">
        <f>#REF!</f>
        <v>#REF!</v>
      </c>
      <c r="AN36" s="79" t="e">
        <f>#REF!</f>
        <v>#REF!</v>
      </c>
      <c r="AO36" s="79" t="e">
        <f>#REF!</f>
        <v>#REF!</v>
      </c>
      <c r="AP36" s="79" t="e">
        <f>#REF!</f>
        <v>#REF!</v>
      </c>
      <c r="AQ36" s="79" t="e">
        <f>#REF!</f>
        <v>#REF!</v>
      </c>
      <c r="AR36" s="79" t="e">
        <f>#REF!</f>
        <v>#REF!</v>
      </c>
      <c r="AS36" s="79" t="e">
        <f>#REF!</f>
        <v>#REF!</v>
      </c>
      <c r="AT36" s="79" t="e">
        <f>#REF!</f>
        <v>#REF!</v>
      </c>
      <c r="AU36" s="79" t="e">
        <f>#REF!</f>
        <v>#REF!</v>
      </c>
      <c r="AV36" s="1261"/>
      <c r="AW36" s="1262"/>
      <c r="AX36" s="1303"/>
      <c r="AY36" s="1304"/>
      <c r="AZ36" s="1304"/>
      <c r="BA36" s="1304"/>
      <c r="BB36" s="1304"/>
      <c r="BC36" s="1304"/>
      <c r="BD36" s="1304"/>
      <c r="BE36" s="1304"/>
      <c r="BF36" s="1305"/>
      <c r="BG36" s="24"/>
      <c r="BH36" s="1238" t="e">
        <f>SUM(G36:W36,Z36:AU36)</f>
        <v>#REF!</v>
      </c>
      <c r="BI36" s="1238" t="e">
        <f>SUM(G37:W37,Z37:AU37)</f>
        <v>#REF!</v>
      </c>
    </row>
    <row r="37" spans="1:61" ht="15.75" thickBot="1">
      <c r="A37" s="1240"/>
      <c r="B37" s="1285"/>
      <c r="C37" s="1250"/>
      <c r="D37" s="1251"/>
      <c r="E37" s="55" t="s">
        <v>247</v>
      </c>
      <c r="F37" s="58"/>
      <c r="G37" s="16" t="e">
        <f>G36/2</f>
        <v>#REF!</v>
      </c>
      <c r="H37" s="80" t="e">
        <f t="shared" ref="H37:W37" si="2">H36/2</f>
        <v>#REF!</v>
      </c>
      <c r="I37" s="80" t="e">
        <f t="shared" si="2"/>
        <v>#REF!</v>
      </c>
      <c r="J37" s="80" t="e">
        <f t="shared" si="2"/>
        <v>#REF!</v>
      </c>
      <c r="K37" s="80" t="e">
        <f t="shared" si="2"/>
        <v>#REF!</v>
      </c>
      <c r="L37" s="80" t="e">
        <f t="shared" si="2"/>
        <v>#REF!</v>
      </c>
      <c r="M37" s="80" t="e">
        <f t="shared" si="2"/>
        <v>#REF!</v>
      </c>
      <c r="N37" s="80" t="e">
        <f t="shared" si="2"/>
        <v>#REF!</v>
      </c>
      <c r="O37" s="80" t="e">
        <f t="shared" si="2"/>
        <v>#REF!</v>
      </c>
      <c r="P37" s="80" t="e">
        <f t="shared" si="2"/>
        <v>#REF!</v>
      </c>
      <c r="Q37" s="80" t="e">
        <f t="shared" si="2"/>
        <v>#REF!</v>
      </c>
      <c r="R37" s="80" t="e">
        <f t="shared" si="2"/>
        <v>#REF!</v>
      </c>
      <c r="S37" s="80" t="e">
        <f t="shared" si="2"/>
        <v>#REF!</v>
      </c>
      <c r="T37" s="80" t="e">
        <f t="shared" si="2"/>
        <v>#REF!</v>
      </c>
      <c r="U37" s="80" t="e">
        <f t="shared" si="2"/>
        <v>#REF!</v>
      </c>
      <c r="V37" s="80" t="e">
        <f t="shared" si="2"/>
        <v>#REF!</v>
      </c>
      <c r="W37" s="80" t="e">
        <f t="shared" si="2"/>
        <v>#REF!</v>
      </c>
      <c r="X37" s="1270"/>
      <c r="Y37" s="1271"/>
      <c r="Z37" s="80" t="e">
        <f t="shared" ref="Z37:AU37" si="3">Z36/2</f>
        <v>#REF!</v>
      </c>
      <c r="AA37" s="80" t="e">
        <f t="shared" si="3"/>
        <v>#REF!</v>
      </c>
      <c r="AB37" s="80" t="e">
        <f t="shared" si="3"/>
        <v>#REF!</v>
      </c>
      <c r="AC37" s="80" t="e">
        <f t="shared" si="3"/>
        <v>#REF!</v>
      </c>
      <c r="AD37" s="80" t="e">
        <f t="shared" si="3"/>
        <v>#REF!</v>
      </c>
      <c r="AE37" s="80" t="e">
        <f t="shared" si="3"/>
        <v>#REF!</v>
      </c>
      <c r="AF37" s="80" t="e">
        <f t="shared" si="3"/>
        <v>#REF!</v>
      </c>
      <c r="AG37" s="80" t="e">
        <f t="shared" si="3"/>
        <v>#REF!</v>
      </c>
      <c r="AH37" s="80" t="e">
        <f t="shared" si="3"/>
        <v>#REF!</v>
      </c>
      <c r="AI37" s="80" t="e">
        <f t="shared" si="3"/>
        <v>#REF!</v>
      </c>
      <c r="AJ37" s="80" t="e">
        <f t="shared" si="3"/>
        <v>#REF!</v>
      </c>
      <c r="AK37" s="80" t="e">
        <f t="shared" si="3"/>
        <v>#REF!</v>
      </c>
      <c r="AL37" s="80" t="e">
        <f t="shared" si="3"/>
        <v>#REF!</v>
      </c>
      <c r="AM37" s="80" t="e">
        <f t="shared" si="3"/>
        <v>#REF!</v>
      </c>
      <c r="AN37" s="80" t="e">
        <f t="shared" si="3"/>
        <v>#REF!</v>
      </c>
      <c r="AO37" s="80" t="e">
        <f t="shared" si="3"/>
        <v>#REF!</v>
      </c>
      <c r="AP37" s="80" t="e">
        <f t="shared" si="3"/>
        <v>#REF!</v>
      </c>
      <c r="AQ37" s="80" t="e">
        <f t="shared" si="3"/>
        <v>#REF!</v>
      </c>
      <c r="AR37" s="80" t="e">
        <f t="shared" si="3"/>
        <v>#REF!</v>
      </c>
      <c r="AS37" s="80" t="e">
        <f t="shared" si="3"/>
        <v>#REF!</v>
      </c>
      <c r="AT37" s="80" t="e">
        <f t="shared" si="3"/>
        <v>#REF!</v>
      </c>
      <c r="AU37" s="80" t="e">
        <f t="shared" si="3"/>
        <v>#REF!</v>
      </c>
      <c r="AV37" s="1261"/>
      <c r="AW37" s="1262"/>
      <c r="AX37" s="1303"/>
      <c r="AY37" s="1304"/>
      <c r="AZ37" s="1304"/>
      <c r="BA37" s="1304"/>
      <c r="BB37" s="1304"/>
      <c r="BC37" s="1304"/>
      <c r="BD37" s="1304"/>
      <c r="BE37" s="1304"/>
      <c r="BF37" s="1305"/>
      <c r="BG37" s="24"/>
      <c r="BH37" s="1239"/>
      <c r="BI37" s="1239"/>
    </row>
    <row r="38" spans="1:61">
      <c r="A38" s="1240"/>
      <c r="B38" s="1285" t="s">
        <v>94</v>
      </c>
      <c r="C38" s="1248" t="s">
        <v>248</v>
      </c>
      <c r="D38" s="1249"/>
      <c r="E38" s="54" t="s">
        <v>246</v>
      </c>
      <c r="F38" s="58"/>
      <c r="G38" s="15" t="e">
        <f>#REF!</f>
        <v>#REF!</v>
      </c>
      <c r="H38" s="79" t="e">
        <f>#REF!</f>
        <v>#REF!</v>
      </c>
      <c r="I38" s="79" t="e">
        <f>#REF!</f>
        <v>#REF!</v>
      </c>
      <c r="J38" s="79" t="e">
        <f>#REF!</f>
        <v>#REF!</v>
      </c>
      <c r="K38" s="79" t="e">
        <f>#REF!</f>
        <v>#REF!</v>
      </c>
      <c r="L38" s="79" t="e">
        <f>#REF!</f>
        <v>#REF!</v>
      </c>
      <c r="M38" s="79" t="e">
        <f>#REF!</f>
        <v>#REF!</v>
      </c>
      <c r="N38" s="79" t="e">
        <f>#REF!</f>
        <v>#REF!</v>
      </c>
      <c r="O38" s="79" t="e">
        <f>#REF!</f>
        <v>#REF!</v>
      </c>
      <c r="P38" s="79" t="e">
        <f>#REF!</f>
        <v>#REF!</v>
      </c>
      <c r="Q38" s="79" t="e">
        <f>#REF!</f>
        <v>#REF!</v>
      </c>
      <c r="R38" s="79" t="e">
        <f>#REF!</f>
        <v>#REF!</v>
      </c>
      <c r="S38" s="79" t="e">
        <f>#REF!</f>
        <v>#REF!</v>
      </c>
      <c r="T38" s="79" t="e">
        <f>#REF!</f>
        <v>#REF!</v>
      </c>
      <c r="U38" s="79" t="e">
        <f>#REF!</f>
        <v>#REF!</v>
      </c>
      <c r="V38" s="79" t="e">
        <f>#REF!</f>
        <v>#REF!</v>
      </c>
      <c r="W38" s="79" t="e">
        <f>#REF!</f>
        <v>#REF!</v>
      </c>
      <c r="X38" s="1270"/>
      <c r="Y38" s="1271"/>
      <c r="Z38" s="79" t="e">
        <f>#REF!</f>
        <v>#REF!</v>
      </c>
      <c r="AA38" s="79" t="e">
        <f>#REF!</f>
        <v>#REF!</v>
      </c>
      <c r="AB38" s="79" t="e">
        <f>#REF!</f>
        <v>#REF!</v>
      </c>
      <c r="AC38" s="79" t="e">
        <f>#REF!</f>
        <v>#REF!</v>
      </c>
      <c r="AD38" s="79" t="e">
        <f>#REF!</f>
        <v>#REF!</v>
      </c>
      <c r="AE38" s="79" t="e">
        <f>#REF!</f>
        <v>#REF!</v>
      </c>
      <c r="AF38" s="79" t="e">
        <f>#REF!</f>
        <v>#REF!</v>
      </c>
      <c r="AG38" s="79" t="e">
        <f>#REF!</f>
        <v>#REF!</v>
      </c>
      <c r="AH38" s="79" t="e">
        <f>#REF!</f>
        <v>#REF!</v>
      </c>
      <c r="AI38" s="79" t="e">
        <f>#REF!</f>
        <v>#REF!</v>
      </c>
      <c r="AJ38" s="79" t="e">
        <f>#REF!</f>
        <v>#REF!</v>
      </c>
      <c r="AK38" s="79" t="e">
        <f>#REF!</f>
        <v>#REF!</v>
      </c>
      <c r="AL38" s="79" t="e">
        <f>#REF!</f>
        <v>#REF!</v>
      </c>
      <c r="AM38" s="79" t="e">
        <f>#REF!</f>
        <v>#REF!</v>
      </c>
      <c r="AN38" s="79" t="e">
        <f>#REF!</f>
        <v>#REF!</v>
      </c>
      <c r="AO38" s="79" t="e">
        <f>#REF!</f>
        <v>#REF!</v>
      </c>
      <c r="AP38" s="79" t="e">
        <f>#REF!</f>
        <v>#REF!</v>
      </c>
      <c r="AQ38" s="79" t="e">
        <f>#REF!</f>
        <v>#REF!</v>
      </c>
      <c r="AR38" s="79" t="e">
        <f>#REF!</f>
        <v>#REF!</v>
      </c>
      <c r="AS38" s="79" t="e">
        <f>#REF!</f>
        <v>#REF!</v>
      </c>
      <c r="AT38" s="79" t="e">
        <f>#REF!</f>
        <v>#REF!</v>
      </c>
      <c r="AU38" s="79" t="e">
        <f>#REF!</f>
        <v>#REF!</v>
      </c>
      <c r="AV38" s="1261"/>
      <c r="AW38" s="1262"/>
      <c r="AX38" s="1303"/>
      <c r="AY38" s="1304"/>
      <c r="AZ38" s="1304"/>
      <c r="BA38" s="1304"/>
      <c r="BB38" s="1304"/>
      <c r="BC38" s="1304"/>
      <c r="BD38" s="1304"/>
      <c r="BE38" s="1304"/>
      <c r="BF38" s="1305"/>
      <c r="BG38" s="24"/>
      <c r="BH38" s="1238" t="e">
        <f>SUM(G38:W38,Z38:AU38)</f>
        <v>#REF!</v>
      </c>
      <c r="BI38" s="1238" t="e">
        <f>SUM(G39:W39,Z39:AU39)</f>
        <v>#REF!</v>
      </c>
    </row>
    <row r="39" spans="1:61" ht="15.75" thickBot="1">
      <c r="A39" s="1240"/>
      <c r="B39" s="1285"/>
      <c r="C39" s="1250"/>
      <c r="D39" s="1251"/>
      <c r="E39" s="55" t="s">
        <v>247</v>
      </c>
      <c r="F39" s="58"/>
      <c r="G39" s="16" t="e">
        <f>G38/2</f>
        <v>#REF!</v>
      </c>
      <c r="H39" s="80" t="e">
        <f t="shared" ref="H39:W39" si="4">H38/2</f>
        <v>#REF!</v>
      </c>
      <c r="I39" s="80" t="e">
        <f t="shared" si="4"/>
        <v>#REF!</v>
      </c>
      <c r="J39" s="80" t="e">
        <f t="shared" si="4"/>
        <v>#REF!</v>
      </c>
      <c r="K39" s="80" t="e">
        <f t="shared" si="4"/>
        <v>#REF!</v>
      </c>
      <c r="L39" s="80" t="e">
        <f t="shared" si="4"/>
        <v>#REF!</v>
      </c>
      <c r="M39" s="80" t="e">
        <f t="shared" si="4"/>
        <v>#REF!</v>
      </c>
      <c r="N39" s="80" t="e">
        <f t="shared" si="4"/>
        <v>#REF!</v>
      </c>
      <c r="O39" s="80" t="e">
        <f t="shared" si="4"/>
        <v>#REF!</v>
      </c>
      <c r="P39" s="80" t="e">
        <f t="shared" si="4"/>
        <v>#REF!</v>
      </c>
      <c r="Q39" s="80" t="e">
        <f t="shared" si="4"/>
        <v>#REF!</v>
      </c>
      <c r="R39" s="80" t="e">
        <f t="shared" si="4"/>
        <v>#REF!</v>
      </c>
      <c r="S39" s="80" t="e">
        <f t="shared" si="4"/>
        <v>#REF!</v>
      </c>
      <c r="T39" s="80" t="e">
        <f t="shared" si="4"/>
        <v>#REF!</v>
      </c>
      <c r="U39" s="80" t="e">
        <f t="shared" si="4"/>
        <v>#REF!</v>
      </c>
      <c r="V39" s="80" t="e">
        <f t="shared" si="4"/>
        <v>#REF!</v>
      </c>
      <c r="W39" s="80" t="e">
        <f t="shared" si="4"/>
        <v>#REF!</v>
      </c>
      <c r="X39" s="1270"/>
      <c r="Y39" s="1271"/>
      <c r="Z39" s="80" t="e">
        <f t="shared" ref="Z39:AU39" si="5">Z38/2</f>
        <v>#REF!</v>
      </c>
      <c r="AA39" s="80" t="e">
        <f t="shared" si="5"/>
        <v>#REF!</v>
      </c>
      <c r="AB39" s="80" t="e">
        <f t="shared" si="5"/>
        <v>#REF!</v>
      </c>
      <c r="AC39" s="80" t="e">
        <f t="shared" si="5"/>
        <v>#REF!</v>
      </c>
      <c r="AD39" s="80" t="e">
        <f t="shared" si="5"/>
        <v>#REF!</v>
      </c>
      <c r="AE39" s="80" t="e">
        <f t="shared" si="5"/>
        <v>#REF!</v>
      </c>
      <c r="AF39" s="80" t="e">
        <f t="shared" si="5"/>
        <v>#REF!</v>
      </c>
      <c r="AG39" s="80" t="e">
        <f t="shared" si="5"/>
        <v>#REF!</v>
      </c>
      <c r="AH39" s="80" t="e">
        <f t="shared" si="5"/>
        <v>#REF!</v>
      </c>
      <c r="AI39" s="80" t="e">
        <f t="shared" si="5"/>
        <v>#REF!</v>
      </c>
      <c r="AJ39" s="80" t="e">
        <f t="shared" si="5"/>
        <v>#REF!</v>
      </c>
      <c r="AK39" s="80" t="e">
        <f t="shared" si="5"/>
        <v>#REF!</v>
      </c>
      <c r="AL39" s="80" t="e">
        <f t="shared" si="5"/>
        <v>#REF!</v>
      </c>
      <c r="AM39" s="80" t="e">
        <f t="shared" si="5"/>
        <v>#REF!</v>
      </c>
      <c r="AN39" s="80" t="e">
        <f t="shared" si="5"/>
        <v>#REF!</v>
      </c>
      <c r="AO39" s="80" t="e">
        <f t="shared" si="5"/>
        <v>#REF!</v>
      </c>
      <c r="AP39" s="80" t="e">
        <f t="shared" si="5"/>
        <v>#REF!</v>
      </c>
      <c r="AQ39" s="80" t="e">
        <f t="shared" si="5"/>
        <v>#REF!</v>
      </c>
      <c r="AR39" s="80" t="e">
        <f t="shared" si="5"/>
        <v>#REF!</v>
      </c>
      <c r="AS39" s="80" t="e">
        <f t="shared" si="5"/>
        <v>#REF!</v>
      </c>
      <c r="AT39" s="80" t="e">
        <f t="shared" si="5"/>
        <v>#REF!</v>
      </c>
      <c r="AU39" s="80" t="e">
        <f t="shared" si="5"/>
        <v>#REF!</v>
      </c>
      <c r="AV39" s="1261"/>
      <c r="AW39" s="1262"/>
      <c r="AX39" s="1303"/>
      <c r="AY39" s="1304"/>
      <c r="AZ39" s="1304"/>
      <c r="BA39" s="1304"/>
      <c r="BB39" s="1304"/>
      <c r="BC39" s="1304"/>
      <c r="BD39" s="1304"/>
      <c r="BE39" s="1304"/>
      <c r="BF39" s="1305"/>
      <c r="BG39" s="24"/>
      <c r="BH39" s="1239"/>
      <c r="BI39" s="1239"/>
    </row>
    <row r="40" spans="1:61">
      <c r="A40" s="1240"/>
      <c r="B40" s="1285" t="s">
        <v>98</v>
      </c>
      <c r="C40" s="1248" t="s">
        <v>249</v>
      </c>
      <c r="D40" s="1249"/>
      <c r="E40" s="54" t="s">
        <v>246</v>
      </c>
      <c r="F40" s="58"/>
      <c r="G40" s="15" t="e">
        <f>#REF!</f>
        <v>#REF!</v>
      </c>
      <c r="H40" s="79" t="e">
        <f>#REF!</f>
        <v>#REF!</v>
      </c>
      <c r="I40" s="79" t="e">
        <f>#REF!</f>
        <v>#REF!</v>
      </c>
      <c r="J40" s="79" t="e">
        <f>#REF!</f>
        <v>#REF!</v>
      </c>
      <c r="K40" s="79" t="e">
        <f>#REF!</f>
        <v>#REF!</v>
      </c>
      <c r="L40" s="79" t="e">
        <f>#REF!</f>
        <v>#REF!</v>
      </c>
      <c r="M40" s="79" t="e">
        <f>#REF!</f>
        <v>#REF!</v>
      </c>
      <c r="N40" s="79" t="e">
        <f>#REF!</f>
        <v>#REF!</v>
      </c>
      <c r="O40" s="79" t="e">
        <f>#REF!</f>
        <v>#REF!</v>
      </c>
      <c r="P40" s="79" t="e">
        <f>#REF!</f>
        <v>#REF!</v>
      </c>
      <c r="Q40" s="79" t="e">
        <f>#REF!</f>
        <v>#REF!</v>
      </c>
      <c r="R40" s="79" t="e">
        <f>#REF!</f>
        <v>#REF!</v>
      </c>
      <c r="S40" s="79" t="e">
        <f>#REF!</f>
        <v>#REF!</v>
      </c>
      <c r="T40" s="79" t="e">
        <f>#REF!</f>
        <v>#REF!</v>
      </c>
      <c r="U40" s="79" t="e">
        <f>#REF!</f>
        <v>#REF!</v>
      </c>
      <c r="V40" s="79" t="e">
        <f>#REF!</f>
        <v>#REF!</v>
      </c>
      <c r="W40" s="79" t="e">
        <f>#REF!</f>
        <v>#REF!</v>
      </c>
      <c r="X40" s="1270"/>
      <c r="Y40" s="1271"/>
      <c r="Z40" s="79" t="e">
        <f>#REF!</f>
        <v>#REF!</v>
      </c>
      <c r="AA40" s="79" t="e">
        <f>#REF!</f>
        <v>#REF!</v>
      </c>
      <c r="AB40" s="79" t="e">
        <f>#REF!</f>
        <v>#REF!</v>
      </c>
      <c r="AC40" s="79" t="e">
        <f>#REF!</f>
        <v>#REF!</v>
      </c>
      <c r="AD40" s="79" t="e">
        <f>#REF!</f>
        <v>#REF!</v>
      </c>
      <c r="AE40" s="79" t="e">
        <f>#REF!</f>
        <v>#REF!</v>
      </c>
      <c r="AF40" s="79" t="e">
        <f>#REF!</f>
        <v>#REF!</v>
      </c>
      <c r="AG40" s="79" t="e">
        <f>#REF!</f>
        <v>#REF!</v>
      </c>
      <c r="AH40" s="79" t="e">
        <f>#REF!</f>
        <v>#REF!</v>
      </c>
      <c r="AI40" s="79" t="e">
        <f>#REF!</f>
        <v>#REF!</v>
      </c>
      <c r="AJ40" s="79" t="e">
        <f>#REF!</f>
        <v>#REF!</v>
      </c>
      <c r="AK40" s="79" t="e">
        <f>#REF!</f>
        <v>#REF!</v>
      </c>
      <c r="AL40" s="79" t="e">
        <f>#REF!</f>
        <v>#REF!</v>
      </c>
      <c r="AM40" s="79" t="e">
        <f>#REF!</f>
        <v>#REF!</v>
      </c>
      <c r="AN40" s="79" t="e">
        <f>#REF!</f>
        <v>#REF!</v>
      </c>
      <c r="AO40" s="79" t="e">
        <f>#REF!</f>
        <v>#REF!</v>
      </c>
      <c r="AP40" s="79" t="e">
        <f>#REF!</f>
        <v>#REF!</v>
      </c>
      <c r="AQ40" s="79" t="e">
        <f>#REF!</f>
        <v>#REF!</v>
      </c>
      <c r="AR40" s="79" t="e">
        <f>#REF!</f>
        <v>#REF!</v>
      </c>
      <c r="AS40" s="79" t="e">
        <f>#REF!</f>
        <v>#REF!</v>
      </c>
      <c r="AT40" s="79" t="e">
        <f>#REF!</f>
        <v>#REF!</v>
      </c>
      <c r="AU40" s="79" t="e">
        <f>#REF!</f>
        <v>#REF!</v>
      </c>
      <c r="AV40" s="1261"/>
      <c r="AW40" s="1262"/>
      <c r="AX40" s="1303"/>
      <c r="AY40" s="1304"/>
      <c r="AZ40" s="1304"/>
      <c r="BA40" s="1304"/>
      <c r="BB40" s="1304"/>
      <c r="BC40" s="1304"/>
      <c r="BD40" s="1304"/>
      <c r="BE40" s="1304"/>
      <c r="BF40" s="1305"/>
      <c r="BG40" s="24"/>
      <c r="BH40" s="1238" t="e">
        <f>SUM(G40:W40,Z40:AU40)</f>
        <v>#REF!</v>
      </c>
      <c r="BI40" s="1238" t="e">
        <f>SUM(G41:W41,Z41:AU41)</f>
        <v>#REF!</v>
      </c>
    </row>
    <row r="41" spans="1:61" ht="15.75" thickBot="1">
      <c r="A41" s="1240"/>
      <c r="B41" s="1285"/>
      <c r="C41" s="1250"/>
      <c r="D41" s="1251"/>
      <c r="E41" s="55" t="s">
        <v>247</v>
      </c>
      <c r="F41" s="58"/>
      <c r="G41" s="16" t="e">
        <f>G40/2</f>
        <v>#REF!</v>
      </c>
      <c r="H41" s="80" t="e">
        <f t="shared" ref="H41:W41" si="6">H40/2</f>
        <v>#REF!</v>
      </c>
      <c r="I41" s="80" t="e">
        <f t="shared" si="6"/>
        <v>#REF!</v>
      </c>
      <c r="J41" s="80" t="e">
        <f t="shared" si="6"/>
        <v>#REF!</v>
      </c>
      <c r="K41" s="80" t="e">
        <f t="shared" si="6"/>
        <v>#REF!</v>
      </c>
      <c r="L41" s="80" t="e">
        <f t="shared" si="6"/>
        <v>#REF!</v>
      </c>
      <c r="M41" s="80" t="e">
        <f t="shared" si="6"/>
        <v>#REF!</v>
      </c>
      <c r="N41" s="80" t="e">
        <f t="shared" si="6"/>
        <v>#REF!</v>
      </c>
      <c r="O41" s="80" t="e">
        <f t="shared" si="6"/>
        <v>#REF!</v>
      </c>
      <c r="P41" s="80" t="e">
        <f t="shared" si="6"/>
        <v>#REF!</v>
      </c>
      <c r="Q41" s="80" t="e">
        <f t="shared" si="6"/>
        <v>#REF!</v>
      </c>
      <c r="R41" s="80" t="e">
        <f t="shared" si="6"/>
        <v>#REF!</v>
      </c>
      <c r="S41" s="80" t="e">
        <f t="shared" si="6"/>
        <v>#REF!</v>
      </c>
      <c r="T41" s="80" t="e">
        <f t="shared" si="6"/>
        <v>#REF!</v>
      </c>
      <c r="U41" s="80" t="e">
        <f t="shared" si="6"/>
        <v>#REF!</v>
      </c>
      <c r="V41" s="80" t="e">
        <f t="shared" si="6"/>
        <v>#REF!</v>
      </c>
      <c r="W41" s="80" t="e">
        <f t="shared" si="6"/>
        <v>#REF!</v>
      </c>
      <c r="X41" s="1270"/>
      <c r="Y41" s="1271"/>
      <c r="Z41" s="80" t="e">
        <f t="shared" ref="Z41:AU41" si="7">Z40/2</f>
        <v>#REF!</v>
      </c>
      <c r="AA41" s="80" t="e">
        <f t="shared" si="7"/>
        <v>#REF!</v>
      </c>
      <c r="AB41" s="80" t="e">
        <f t="shared" si="7"/>
        <v>#REF!</v>
      </c>
      <c r="AC41" s="80" t="e">
        <f t="shared" si="7"/>
        <v>#REF!</v>
      </c>
      <c r="AD41" s="80" t="e">
        <f t="shared" si="7"/>
        <v>#REF!</v>
      </c>
      <c r="AE41" s="80" t="e">
        <f t="shared" si="7"/>
        <v>#REF!</v>
      </c>
      <c r="AF41" s="80" t="e">
        <f t="shared" si="7"/>
        <v>#REF!</v>
      </c>
      <c r="AG41" s="80" t="e">
        <f t="shared" si="7"/>
        <v>#REF!</v>
      </c>
      <c r="AH41" s="80" t="e">
        <f t="shared" si="7"/>
        <v>#REF!</v>
      </c>
      <c r="AI41" s="80" t="e">
        <f t="shared" si="7"/>
        <v>#REF!</v>
      </c>
      <c r="AJ41" s="80" t="e">
        <f t="shared" si="7"/>
        <v>#REF!</v>
      </c>
      <c r="AK41" s="80" t="e">
        <f t="shared" si="7"/>
        <v>#REF!</v>
      </c>
      <c r="AL41" s="80" t="e">
        <f t="shared" si="7"/>
        <v>#REF!</v>
      </c>
      <c r="AM41" s="80" t="e">
        <f t="shared" si="7"/>
        <v>#REF!</v>
      </c>
      <c r="AN41" s="80" t="e">
        <f t="shared" si="7"/>
        <v>#REF!</v>
      </c>
      <c r="AO41" s="80" t="e">
        <f t="shared" si="7"/>
        <v>#REF!</v>
      </c>
      <c r="AP41" s="80" t="e">
        <f t="shared" si="7"/>
        <v>#REF!</v>
      </c>
      <c r="AQ41" s="80" t="e">
        <f t="shared" si="7"/>
        <v>#REF!</v>
      </c>
      <c r="AR41" s="80" t="e">
        <f t="shared" si="7"/>
        <v>#REF!</v>
      </c>
      <c r="AS41" s="80" t="e">
        <f t="shared" si="7"/>
        <v>#REF!</v>
      </c>
      <c r="AT41" s="80" t="e">
        <f t="shared" si="7"/>
        <v>#REF!</v>
      </c>
      <c r="AU41" s="80" t="e">
        <f t="shared" si="7"/>
        <v>#REF!</v>
      </c>
      <c r="AV41" s="1261"/>
      <c r="AW41" s="1262"/>
      <c r="AX41" s="1303"/>
      <c r="AY41" s="1304"/>
      <c r="AZ41" s="1304"/>
      <c r="BA41" s="1304"/>
      <c r="BB41" s="1304"/>
      <c r="BC41" s="1304"/>
      <c r="BD41" s="1304"/>
      <c r="BE41" s="1304"/>
      <c r="BF41" s="1305"/>
      <c r="BG41" s="24"/>
      <c r="BH41" s="1239"/>
      <c r="BI41" s="1239"/>
    </row>
    <row r="42" spans="1:61">
      <c r="A42" s="1240"/>
      <c r="B42" s="1285" t="s">
        <v>100</v>
      </c>
      <c r="C42" s="1248" t="s">
        <v>101</v>
      </c>
      <c r="D42" s="1249"/>
      <c r="E42" s="54" t="s">
        <v>246</v>
      </c>
      <c r="F42" s="58"/>
      <c r="G42" s="15" t="e">
        <f>#REF!</f>
        <v>#REF!</v>
      </c>
      <c r="H42" s="79" t="e">
        <f>#REF!</f>
        <v>#REF!</v>
      </c>
      <c r="I42" s="79" t="e">
        <f>#REF!</f>
        <v>#REF!</v>
      </c>
      <c r="J42" s="79" t="e">
        <f>#REF!</f>
        <v>#REF!</v>
      </c>
      <c r="K42" s="79" t="e">
        <f>#REF!</f>
        <v>#REF!</v>
      </c>
      <c r="L42" s="79" t="e">
        <f>#REF!</f>
        <v>#REF!</v>
      </c>
      <c r="M42" s="79" t="e">
        <f>#REF!</f>
        <v>#REF!</v>
      </c>
      <c r="N42" s="79" t="e">
        <f>#REF!</f>
        <v>#REF!</v>
      </c>
      <c r="O42" s="79" t="e">
        <f>#REF!</f>
        <v>#REF!</v>
      </c>
      <c r="P42" s="79" t="e">
        <f>#REF!</f>
        <v>#REF!</v>
      </c>
      <c r="Q42" s="79" t="e">
        <f>#REF!</f>
        <v>#REF!</v>
      </c>
      <c r="R42" s="79" t="e">
        <f>#REF!</f>
        <v>#REF!</v>
      </c>
      <c r="S42" s="79" t="e">
        <f>#REF!</f>
        <v>#REF!</v>
      </c>
      <c r="T42" s="79" t="e">
        <f>#REF!</f>
        <v>#REF!</v>
      </c>
      <c r="U42" s="79" t="e">
        <f>#REF!</f>
        <v>#REF!</v>
      </c>
      <c r="V42" s="79" t="e">
        <f>#REF!</f>
        <v>#REF!</v>
      </c>
      <c r="W42" s="79" t="e">
        <f>#REF!</f>
        <v>#REF!</v>
      </c>
      <c r="X42" s="1270"/>
      <c r="Y42" s="1271"/>
      <c r="Z42" s="79" t="e">
        <f>#REF!</f>
        <v>#REF!</v>
      </c>
      <c r="AA42" s="79" t="e">
        <f>#REF!</f>
        <v>#REF!</v>
      </c>
      <c r="AB42" s="79" t="e">
        <f>#REF!</f>
        <v>#REF!</v>
      </c>
      <c r="AC42" s="79" t="e">
        <f>#REF!</f>
        <v>#REF!</v>
      </c>
      <c r="AD42" s="79" t="e">
        <f>#REF!</f>
        <v>#REF!</v>
      </c>
      <c r="AE42" s="79" t="e">
        <f>#REF!</f>
        <v>#REF!</v>
      </c>
      <c r="AF42" s="79" t="e">
        <f>#REF!</f>
        <v>#REF!</v>
      </c>
      <c r="AG42" s="79" t="e">
        <f>#REF!</f>
        <v>#REF!</v>
      </c>
      <c r="AH42" s="79" t="e">
        <f>#REF!</f>
        <v>#REF!</v>
      </c>
      <c r="AI42" s="79" t="e">
        <f>#REF!</f>
        <v>#REF!</v>
      </c>
      <c r="AJ42" s="79" t="e">
        <f>#REF!</f>
        <v>#REF!</v>
      </c>
      <c r="AK42" s="79" t="e">
        <f>#REF!</f>
        <v>#REF!</v>
      </c>
      <c r="AL42" s="79" t="e">
        <f>#REF!</f>
        <v>#REF!</v>
      </c>
      <c r="AM42" s="79" t="e">
        <f>#REF!</f>
        <v>#REF!</v>
      </c>
      <c r="AN42" s="79" t="e">
        <f>#REF!</f>
        <v>#REF!</v>
      </c>
      <c r="AO42" s="79" t="e">
        <f>#REF!</f>
        <v>#REF!</v>
      </c>
      <c r="AP42" s="79" t="e">
        <f>#REF!</f>
        <v>#REF!</v>
      </c>
      <c r="AQ42" s="79" t="e">
        <f>#REF!</f>
        <v>#REF!</v>
      </c>
      <c r="AR42" s="79" t="e">
        <f>#REF!</f>
        <v>#REF!</v>
      </c>
      <c r="AS42" s="79" t="e">
        <f>#REF!</f>
        <v>#REF!</v>
      </c>
      <c r="AT42" s="79" t="e">
        <f>#REF!</f>
        <v>#REF!</v>
      </c>
      <c r="AU42" s="79" t="e">
        <f>#REF!</f>
        <v>#REF!</v>
      </c>
      <c r="AV42" s="1261"/>
      <c r="AW42" s="1262"/>
      <c r="AX42" s="1303"/>
      <c r="AY42" s="1304"/>
      <c r="AZ42" s="1304"/>
      <c r="BA42" s="1304"/>
      <c r="BB42" s="1304"/>
      <c r="BC42" s="1304"/>
      <c r="BD42" s="1304"/>
      <c r="BE42" s="1304"/>
      <c r="BF42" s="1305"/>
      <c r="BG42" s="24"/>
      <c r="BH42" s="1238" t="e">
        <f>SUM(G42:W42,Z42:AU42)</f>
        <v>#REF!</v>
      </c>
      <c r="BI42" s="1238" t="e">
        <f>SUM(G43:W43,Z43:AU43)</f>
        <v>#REF!</v>
      </c>
    </row>
    <row r="43" spans="1:61" ht="15.75" thickBot="1">
      <c r="A43" s="1240"/>
      <c r="B43" s="1285"/>
      <c r="C43" s="1250"/>
      <c r="D43" s="1251"/>
      <c r="E43" s="55" t="s">
        <v>247</v>
      </c>
      <c r="F43" s="58"/>
      <c r="G43" s="16" t="e">
        <f>G42/2</f>
        <v>#REF!</v>
      </c>
      <c r="H43" s="80" t="e">
        <f t="shared" ref="H43:W43" si="8">H42/2</f>
        <v>#REF!</v>
      </c>
      <c r="I43" s="80" t="e">
        <f t="shared" si="8"/>
        <v>#REF!</v>
      </c>
      <c r="J43" s="80" t="e">
        <f t="shared" si="8"/>
        <v>#REF!</v>
      </c>
      <c r="K43" s="80" t="e">
        <f t="shared" si="8"/>
        <v>#REF!</v>
      </c>
      <c r="L43" s="80" t="e">
        <f t="shared" si="8"/>
        <v>#REF!</v>
      </c>
      <c r="M43" s="80" t="e">
        <f t="shared" si="8"/>
        <v>#REF!</v>
      </c>
      <c r="N43" s="80" t="e">
        <f t="shared" si="8"/>
        <v>#REF!</v>
      </c>
      <c r="O43" s="80" t="e">
        <f t="shared" si="8"/>
        <v>#REF!</v>
      </c>
      <c r="P43" s="80" t="e">
        <f t="shared" si="8"/>
        <v>#REF!</v>
      </c>
      <c r="Q43" s="80" t="e">
        <f t="shared" si="8"/>
        <v>#REF!</v>
      </c>
      <c r="R43" s="80" t="e">
        <f t="shared" si="8"/>
        <v>#REF!</v>
      </c>
      <c r="S43" s="80" t="e">
        <f t="shared" si="8"/>
        <v>#REF!</v>
      </c>
      <c r="T43" s="80" t="e">
        <f t="shared" si="8"/>
        <v>#REF!</v>
      </c>
      <c r="U43" s="80" t="e">
        <f t="shared" si="8"/>
        <v>#REF!</v>
      </c>
      <c r="V43" s="80" t="e">
        <f t="shared" si="8"/>
        <v>#REF!</v>
      </c>
      <c r="W43" s="80" t="e">
        <f t="shared" si="8"/>
        <v>#REF!</v>
      </c>
      <c r="X43" s="1270"/>
      <c r="Y43" s="1271"/>
      <c r="Z43" s="80" t="e">
        <f t="shared" ref="Z43:AU43" si="9">Z42/2</f>
        <v>#REF!</v>
      </c>
      <c r="AA43" s="80" t="e">
        <f t="shared" si="9"/>
        <v>#REF!</v>
      </c>
      <c r="AB43" s="80" t="e">
        <f t="shared" si="9"/>
        <v>#REF!</v>
      </c>
      <c r="AC43" s="80" t="e">
        <f t="shared" si="9"/>
        <v>#REF!</v>
      </c>
      <c r="AD43" s="80" t="e">
        <f t="shared" si="9"/>
        <v>#REF!</v>
      </c>
      <c r="AE43" s="80" t="e">
        <f t="shared" si="9"/>
        <v>#REF!</v>
      </c>
      <c r="AF43" s="80" t="e">
        <f t="shared" si="9"/>
        <v>#REF!</v>
      </c>
      <c r="AG43" s="80" t="e">
        <f t="shared" si="9"/>
        <v>#REF!</v>
      </c>
      <c r="AH43" s="80" t="e">
        <f t="shared" si="9"/>
        <v>#REF!</v>
      </c>
      <c r="AI43" s="80" t="e">
        <f t="shared" si="9"/>
        <v>#REF!</v>
      </c>
      <c r="AJ43" s="80" t="e">
        <f t="shared" si="9"/>
        <v>#REF!</v>
      </c>
      <c r="AK43" s="80" t="e">
        <f t="shared" si="9"/>
        <v>#REF!</v>
      </c>
      <c r="AL43" s="80" t="e">
        <f t="shared" si="9"/>
        <v>#REF!</v>
      </c>
      <c r="AM43" s="80" t="e">
        <f t="shared" si="9"/>
        <v>#REF!</v>
      </c>
      <c r="AN43" s="80" t="e">
        <f t="shared" si="9"/>
        <v>#REF!</v>
      </c>
      <c r="AO43" s="80" t="e">
        <f t="shared" si="9"/>
        <v>#REF!</v>
      </c>
      <c r="AP43" s="80" t="e">
        <f t="shared" si="9"/>
        <v>#REF!</v>
      </c>
      <c r="AQ43" s="80" t="e">
        <f t="shared" si="9"/>
        <v>#REF!</v>
      </c>
      <c r="AR43" s="80" t="e">
        <f t="shared" si="9"/>
        <v>#REF!</v>
      </c>
      <c r="AS43" s="80" t="e">
        <f t="shared" si="9"/>
        <v>#REF!</v>
      </c>
      <c r="AT43" s="80" t="e">
        <f t="shared" si="9"/>
        <v>#REF!</v>
      </c>
      <c r="AU43" s="80" t="e">
        <f t="shared" si="9"/>
        <v>#REF!</v>
      </c>
      <c r="AV43" s="1261"/>
      <c r="AW43" s="1262"/>
      <c r="AX43" s="1303"/>
      <c r="AY43" s="1304"/>
      <c r="AZ43" s="1304"/>
      <c r="BA43" s="1304"/>
      <c r="BB43" s="1304"/>
      <c r="BC43" s="1304"/>
      <c r="BD43" s="1304"/>
      <c r="BE43" s="1304"/>
      <c r="BF43" s="1305"/>
      <c r="BG43" s="24"/>
      <c r="BH43" s="1239"/>
      <c r="BI43" s="1239"/>
    </row>
    <row r="44" spans="1:61">
      <c r="A44" s="1240"/>
      <c r="B44" s="1285" t="s">
        <v>103</v>
      </c>
      <c r="C44" s="1248" t="s">
        <v>104</v>
      </c>
      <c r="D44" s="1249"/>
      <c r="E44" s="54" t="s">
        <v>246</v>
      </c>
      <c r="F44" s="58"/>
      <c r="G44" s="15" t="e">
        <f>#REF!</f>
        <v>#REF!</v>
      </c>
      <c r="H44" s="79" t="e">
        <f>#REF!</f>
        <v>#REF!</v>
      </c>
      <c r="I44" s="79" t="e">
        <f>#REF!</f>
        <v>#REF!</v>
      </c>
      <c r="J44" s="79" t="e">
        <f>#REF!</f>
        <v>#REF!</v>
      </c>
      <c r="K44" s="79" t="e">
        <f>#REF!</f>
        <v>#REF!</v>
      </c>
      <c r="L44" s="79" t="e">
        <f>#REF!</f>
        <v>#REF!</v>
      </c>
      <c r="M44" s="79" t="e">
        <f>#REF!</f>
        <v>#REF!</v>
      </c>
      <c r="N44" s="79" t="e">
        <f>#REF!</f>
        <v>#REF!</v>
      </c>
      <c r="O44" s="79" t="e">
        <f>#REF!</f>
        <v>#REF!</v>
      </c>
      <c r="P44" s="79" t="e">
        <f>#REF!</f>
        <v>#REF!</v>
      </c>
      <c r="Q44" s="79" t="e">
        <f>#REF!</f>
        <v>#REF!</v>
      </c>
      <c r="R44" s="79" t="e">
        <f>#REF!</f>
        <v>#REF!</v>
      </c>
      <c r="S44" s="79" t="e">
        <f>#REF!</f>
        <v>#REF!</v>
      </c>
      <c r="T44" s="79" t="e">
        <f>#REF!</f>
        <v>#REF!</v>
      </c>
      <c r="U44" s="79" t="e">
        <f>#REF!</f>
        <v>#REF!</v>
      </c>
      <c r="V44" s="79" t="e">
        <f>#REF!</f>
        <v>#REF!</v>
      </c>
      <c r="W44" s="79" t="e">
        <f>#REF!</f>
        <v>#REF!</v>
      </c>
      <c r="X44" s="1270"/>
      <c r="Y44" s="1271"/>
      <c r="Z44" s="79" t="e">
        <f>#REF!</f>
        <v>#REF!</v>
      </c>
      <c r="AA44" s="79" t="e">
        <f>#REF!</f>
        <v>#REF!</v>
      </c>
      <c r="AB44" s="79" t="e">
        <f>#REF!</f>
        <v>#REF!</v>
      </c>
      <c r="AC44" s="79" t="e">
        <f>#REF!</f>
        <v>#REF!</v>
      </c>
      <c r="AD44" s="79" t="e">
        <f>#REF!</f>
        <v>#REF!</v>
      </c>
      <c r="AE44" s="79" t="e">
        <f>#REF!</f>
        <v>#REF!</v>
      </c>
      <c r="AF44" s="79" t="e">
        <f>#REF!</f>
        <v>#REF!</v>
      </c>
      <c r="AG44" s="79" t="e">
        <f>#REF!</f>
        <v>#REF!</v>
      </c>
      <c r="AH44" s="79" t="e">
        <f>#REF!</f>
        <v>#REF!</v>
      </c>
      <c r="AI44" s="79" t="e">
        <f>#REF!</f>
        <v>#REF!</v>
      </c>
      <c r="AJ44" s="79" t="e">
        <f>#REF!</f>
        <v>#REF!</v>
      </c>
      <c r="AK44" s="79" t="e">
        <f>#REF!</f>
        <v>#REF!</v>
      </c>
      <c r="AL44" s="79" t="e">
        <f>#REF!</f>
        <v>#REF!</v>
      </c>
      <c r="AM44" s="79" t="e">
        <f>#REF!</f>
        <v>#REF!</v>
      </c>
      <c r="AN44" s="79" t="e">
        <f>#REF!</f>
        <v>#REF!</v>
      </c>
      <c r="AO44" s="79" t="e">
        <f>#REF!</f>
        <v>#REF!</v>
      </c>
      <c r="AP44" s="79" t="e">
        <f>#REF!</f>
        <v>#REF!</v>
      </c>
      <c r="AQ44" s="79" t="e">
        <f>#REF!</f>
        <v>#REF!</v>
      </c>
      <c r="AR44" s="79" t="e">
        <f>#REF!</f>
        <v>#REF!</v>
      </c>
      <c r="AS44" s="79" t="e">
        <f>#REF!</f>
        <v>#REF!</v>
      </c>
      <c r="AT44" s="79" t="e">
        <f>#REF!</f>
        <v>#REF!</v>
      </c>
      <c r="AU44" s="79" t="e">
        <f>#REF!</f>
        <v>#REF!</v>
      </c>
      <c r="AV44" s="1261"/>
      <c r="AW44" s="1262"/>
      <c r="AX44" s="1303"/>
      <c r="AY44" s="1304"/>
      <c r="AZ44" s="1304"/>
      <c r="BA44" s="1304"/>
      <c r="BB44" s="1304"/>
      <c r="BC44" s="1304"/>
      <c r="BD44" s="1304"/>
      <c r="BE44" s="1304"/>
      <c r="BF44" s="1305"/>
      <c r="BG44" s="24"/>
      <c r="BH44" s="1238" t="e">
        <f>SUM(G44:W44,Z44:AU44)</f>
        <v>#REF!</v>
      </c>
      <c r="BI44" s="1238" t="e">
        <f>SUM(G45:W45,Z45:AU45)</f>
        <v>#REF!</v>
      </c>
    </row>
    <row r="45" spans="1:61" ht="15.75" thickBot="1">
      <c r="A45" s="1240"/>
      <c r="B45" s="1285"/>
      <c r="C45" s="1250"/>
      <c r="D45" s="1251"/>
      <c r="E45" s="55" t="s">
        <v>247</v>
      </c>
      <c r="F45" s="58"/>
      <c r="G45" s="68" t="e">
        <f>G44/2</f>
        <v>#REF!</v>
      </c>
      <c r="H45" s="96" t="e">
        <f t="shared" ref="H45:W45" si="10">H44/2</f>
        <v>#REF!</v>
      </c>
      <c r="I45" s="96" t="e">
        <f t="shared" si="10"/>
        <v>#REF!</v>
      </c>
      <c r="J45" s="96" t="e">
        <f t="shared" si="10"/>
        <v>#REF!</v>
      </c>
      <c r="K45" s="96" t="e">
        <f t="shared" si="10"/>
        <v>#REF!</v>
      </c>
      <c r="L45" s="96" t="e">
        <f t="shared" si="10"/>
        <v>#REF!</v>
      </c>
      <c r="M45" s="96" t="e">
        <f t="shared" si="10"/>
        <v>#REF!</v>
      </c>
      <c r="N45" s="96" t="e">
        <f t="shared" si="10"/>
        <v>#REF!</v>
      </c>
      <c r="O45" s="96" t="e">
        <f t="shared" si="10"/>
        <v>#REF!</v>
      </c>
      <c r="P45" s="96" t="e">
        <f t="shared" si="10"/>
        <v>#REF!</v>
      </c>
      <c r="Q45" s="96" t="e">
        <f t="shared" si="10"/>
        <v>#REF!</v>
      </c>
      <c r="R45" s="96" t="e">
        <f t="shared" si="10"/>
        <v>#REF!</v>
      </c>
      <c r="S45" s="96" t="e">
        <f t="shared" si="10"/>
        <v>#REF!</v>
      </c>
      <c r="T45" s="96" t="e">
        <f t="shared" si="10"/>
        <v>#REF!</v>
      </c>
      <c r="U45" s="96" t="e">
        <f t="shared" si="10"/>
        <v>#REF!</v>
      </c>
      <c r="V45" s="96" t="e">
        <f t="shared" si="10"/>
        <v>#REF!</v>
      </c>
      <c r="W45" s="96" t="e">
        <f t="shared" si="10"/>
        <v>#REF!</v>
      </c>
      <c r="X45" s="1270"/>
      <c r="Y45" s="1271"/>
      <c r="Z45" s="96" t="e">
        <f t="shared" ref="Z45:AU45" si="11">Z44/2</f>
        <v>#REF!</v>
      </c>
      <c r="AA45" s="96" t="e">
        <f t="shared" si="11"/>
        <v>#REF!</v>
      </c>
      <c r="AB45" s="96" t="e">
        <f t="shared" si="11"/>
        <v>#REF!</v>
      </c>
      <c r="AC45" s="96" t="e">
        <f t="shared" si="11"/>
        <v>#REF!</v>
      </c>
      <c r="AD45" s="96" t="e">
        <f t="shared" si="11"/>
        <v>#REF!</v>
      </c>
      <c r="AE45" s="96" t="e">
        <f t="shared" si="11"/>
        <v>#REF!</v>
      </c>
      <c r="AF45" s="96" t="e">
        <f t="shared" si="11"/>
        <v>#REF!</v>
      </c>
      <c r="AG45" s="96" t="e">
        <f t="shared" si="11"/>
        <v>#REF!</v>
      </c>
      <c r="AH45" s="96" t="e">
        <f t="shared" si="11"/>
        <v>#REF!</v>
      </c>
      <c r="AI45" s="96" t="e">
        <f t="shared" si="11"/>
        <v>#REF!</v>
      </c>
      <c r="AJ45" s="96" t="e">
        <f t="shared" si="11"/>
        <v>#REF!</v>
      </c>
      <c r="AK45" s="96" t="e">
        <f t="shared" si="11"/>
        <v>#REF!</v>
      </c>
      <c r="AL45" s="96" t="e">
        <f t="shared" si="11"/>
        <v>#REF!</v>
      </c>
      <c r="AM45" s="96" t="e">
        <f t="shared" si="11"/>
        <v>#REF!</v>
      </c>
      <c r="AN45" s="96" t="e">
        <f t="shared" si="11"/>
        <v>#REF!</v>
      </c>
      <c r="AO45" s="96" t="e">
        <f t="shared" si="11"/>
        <v>#REF!</v>
      </c>
      <c r="AP45" s="96" t="e">
        <f t="shared" si="11"/>
        <v>#REF!</v>
      </c>
      <c r="AQ45" s="96" t="e">
        <f t="shared" si="11"/>
        <v>#REF!</v>
      </c>
      <c r="AR45" s="96" t="e">
        <f t="shared" si="11"/>
        <v>#REF!</v>
      </c>
      <c r="AS45" s="96" t="e">
        <f t="shared" si="11"/>
        <v>#REF!</v>
      </c>
      <c r="AT45" s="96" t="e">
        <f t="shared" si="11"/>
        <v>#REF!</v>
      </c>
      <c r="AU45" s="96" t="e">
        <f t="shared" si="11"/>
        <v>#REF!</v>
      </c>
      <c r="AV45" s="1261"/>
      <c r="AW45" s="1262"/>
      <c r="AX45" s="1303"/>
      <c r="AY45" s="1304"/>
      <c r="AZ45" s="1304"/>
      <c r="BA45" s="1304"/>
      <c r="BB45" s="1304"/>
      <c r="BC45" s="1304"/>
      <c r="BD45" s="1304"/>
      <c r="BE45" s="1304"/>
      <c r="BF45" s="1305"/>
      <c r="BG45" s="24"/>
      <c r="BH45" s="1239"/>
      <c r="BI45" s="1239"/>
    </row>
    <row r="46" spans="1:61">
      <c r="A46" s="1240"/>
      <c r="B46" s="1285" t="s">
        <v>105</v>
      </c>
      <c r="C46" s="1248" t="s">
        <v>106</v>
      </c>
      <c r="D46" s="1249"/>
      <c r="E46" s="54" t="s">
        <v>246</v>
      </c>
      <c r="F46" s="58"/>
      <c r="G46" s="15" t="e">
        <f>#REF!</f>
        <v>#REF!</v>
      </c>
      <c r="H46" s="79" t="e">
        <f>#REF!</f>
        <v>#REF!</v>
      </c>
      <c r="I46" s="79" t="e">
        <f>#REF!</f>
        <v>#REF!</v>
      </c>
      <c r="J46" s="79" t="e">
        <f>#REF!</f>
        <v>#REF!</v>
      </c>
      <c r="K46" s="79" t="e">
        <f>#REF!</f>
        <v>#REF!</v>
      </c>
      <c r="L46" s="79" t="e">
        <f>#REF!</f>
        <v>#REF!</v>
      </c>
      <c r="M46" s="79" t="e">
        <f>#REF!</f>
        <v>#REF!</v>
      </c>
      <c r="N46" s="79" t="e">
        <f>#REF!</f>
        <v>#REF!</v>
      </c>
      <c r="O46" s="79" t="e">
        <f>#REF!</f>
        <v>#REF!</v>
      </c>
      <c r="P46" s="79" t="e">
        <f>#REF!</f>
        <v>#REF!</v>
      </c>
      <c r="Q46" s="79" t="e">
        <f>#REF!</f>
        <v>#REF!</v>
      </c>
      <c r="R46" s="79" t="e">
        <f>#REF!</f>
        <v>#REF!</v>
      </c>
      <c r="S46" s="79" t="e">
        <f>#REF!</f>
        <v>#REF!</v>
      </c>
      <c r="T46" s="79" t="e">
        <f>#REF!</f>
        <v>#REF!</v>
      </c>
      <c r="U46" s="79" t="e">
        <f>#REF!</f>
        <v>#REF!</v>
      </c>
      <c r="V46" s="79" t="e">
        <f>#REF!</f>
        <v>#REF!</v>
      </c>
      <c r="W46" s="79" t="e">
        <f>#REF!</f>
        <v>#REF!</v>
      </c>
      <c r="X46" s="1270"/>
      <c r="Y46" s="1271"/>
      <c r="Z46" s="79" t="e">
        <f>#REF!</f>
        <v>#REF!</v>
      </c>
      <c r="AA46" s="79" t="e">
        <f>#REF!</f>
        <v>#REF!</v>
      </c>
      <c r="AB46" s="79" t="e">
        <f>#REF!</f>
        <v>#REF!</v>
      </c>
      <c r="AC46" s="79" t="e">
        <f>#REF!</f>
        <v>#REF!</v>
      </c>
      <c r="AD46" s="79" t="e">
        <f>#REF!</f>
        <v>#REF!</v>
      </c>
      <c r="AE46" s="79" t="e">
        <f>#REF!</f>
        <v>#REF!</v>
      </c>
      <c r="AF46" s="79" t="e">
        <f>#REF!</f>
        <v>#REF!</v>
      </c>
      <c r="AG46" s="79" t="e">
        <f>#REF!</f>
        <v>#REF!</v>
      </c>
      <c r="AH46" s="79" t="e">
        <f>#REF!</f>
        <v>#REF!</v>
      </c>
      <c r="AI46" s="79" t="e">
        <f>#REF!</f>
        <v>#REF!</v>
      </c>
      <c r="AJ46" s="79" t="e">
        <f>#REF!</f>
        <v>#REF!</v>
      </c>
      <c r="AK46" s="79" t="e">
        <f>#REF!</f>
        <v>#REF!</v>
      </c>
      <c r="AL46" s="79" t="e">
        <f>#REF!</f>
        <v>#REF!</v>
      </c>
      <c r="AM46" s="79" t="e">
        <f>#REF!</f>
        <v>#REF!</v>
      </c>
      <c r="AN46" s="79" t="e">
        <f>#REF!</f>
        <v>#REF!</v>
      </c>
      <c r="AO46" s="79" t="e">
        <f>#REF!</f>
        <v>#REF!</v>
      </c>
      <c r="AP46" s="79" t="e">
        <f>#REF!</f>
        <v>#REF!</v>
      </c>
      <c r="AQ46" s="79" t="e">
        <f>#REF!</f>
        <v>#REF!</v>
      </c>
      <c r="AR46" s="79" t="e">
        <f>#REF!</f>
        <v>#REF!</v>
      </c>
      <c r="AS46" s="79" t="e">
        <f>#REF!</f>
        <v>#REF!</v>
      </c>
      <c r="AT46" s="79" t="e">
        <f>#REF!</f>
        <v>#REF!</v>
      </c>
      <c r="AU46" s="79" t="e">
        <f>#REF!</f>
        <v>#REF!</v>
      </c>
      <c r="AV46" s="1261"/>
      <c r="AW46" s="1262"/>
      <c r="AX46" s="1303"/>
      <c r="AY46" s="1304"/>
      <c r="AZ46" s="1304"/>
      <c r="BA46" s="1304"/>
      <c r="BB46" s="1304"/>
      <c r="BC46" s="1304"/>
      <c r="BD46" s="1304"/>
      <c r="BE46" s="1304"/>
      <c r="BF46" s="1305"/>
      <c r="BG46" s="24"/>
      <c r="BH46" s="1238" t="e">
        <f>SUM(G46:W46,Z46:AU46)</f>
        <v>#REF!</v>
      </c>
      <c r="BI46" s="1238" t="e">
        <f>SUM(G47:W47,Z47:AU47)</f>
        <v>#REF!</v>
      </c>
    </row>
    <row r="47" spans="1:61" ht="15.75" thickBot="1">
      <c r="A47" s="1240"/>
      <c r="B47" s="1285"/>
      <c r="C47" s="1250"/>
      <c r="D47" s="1251"/>
      <c r="E47" s="55" t="s">
        <v>247</v>
      </c>
      <c r="F47" s="58"/>
      <c r="G47" s="69" t="e">
        <f>G46/2</f>
        <v>#REF!</v>
      </c>
      <c r="H47" s="97" t="e">
        <f t="shared" ref="H47:W47" si="12">H46/2</f>
        <v>#REF!</v>
      </c>
      <c r="I47" s="97" t="e">
        <f t="shared" si="12"/>
        <v>#REF!</v>
      </c>
      <c r="J47" s="97" t="e">
        <f t="shared" si="12"/>
        <v>#REF!</v>
      </c>
      <c r="K47" s="97" t="e">
        <f t="shared" si="12"/>
        <v>#REF!</v>
      </c>
      <c r="L47" s="97" t="e">
        <f t="shared" si="12"/>
        <v>#REF!</v>
      </c>
      <c r="M47" s="97" t="e">
        <f t="shared" si="12"/>
        <v>#REF!</v>
      </c>
      <c r="N47" s="97" t="e">
        <f t="shared" si="12"/>
        <v>#REF!</v>
      </c>
      <c r="O47" s="97" t="e">
        <f t="shared" si="12"/>
        <v>#REF!</v>
      </c>
      <c r="P47" s="97" t="e">
        <f t="shared" si="12"/>
        <v>#REF!</v>
      </c>
      <c r="Q47" s="97" t="e">
        <f t="shared" si="12"/>
        <v>#REF!</v>
      </c>
      <c r="R47" s="97" t="e">
        <f t="shared" si="12"/>
        <v>#REF!</v>
      </c>
      <c r="S47" s="97" t="e">
        <f t="shared" si="12"/>
        <v>#REF!</v>
      </c>
      <c r="T47" s="97" t="e">
        <f t="shared" si="12"/>
        <v>#REF!</v>
      </c>
      <c r="U47" s="97" t="e">
        <f t="shared" si="12"/>
        <v>#REF!</v>
      </c>
      <c r="V47" s="97" t="e">
        <f t="shared" si="12"/>
        <v>#REF!</v>
      </c>
      <c r="W47" s="97" t="e">
        <f t="shared" si="12"/>
        <v>#REF!</v>
      </c>
      <c r="X47" s="1270"/>
      <c r="Y47" s="1271"/>
      <c r="Z47" s="97" t="e">
        <f t="shared" ref="Z47:AU47" si="13">Z46/2</f>
        <v>#REF!</v>
      </c>
      <c r="AA47" s="97" t="e">
        <f t="shared" si="13"/>
        <v>#REF!</v>
      </c>
      <c r="AB47" s="97" t="e">
        <f t="shared" si="13"/>
        <v>#REF!</v>
      </c>
      <c r="AC47" s="97" t="e">
        <f t="shared" si="13"/>
        <v>#REF!</v>
      </c>
      <c r="AD47" s="97" t="e">
        <f t="shared" si="13"/>
        <v>#REF!</v>
      </c>
      <c r="AE47" s="97" t="e">
        <f t="shared" si="13"/>
        <v>#REF!</v>
      </c>
      <c r="AF47" s="97" t="e">
        <f t="shared" si="13"/>
        <v>#REF!</v>
      </c>
      <c r="AG47" s="97" t="e">
        <f t="shared" si="13"/>
        <v>#REF!</v>
      </c>
      <c r="AH47" s="97" t="e">
        <f t="shared" si="13"/>
        <v>#REF!</v>
      </c>
      <c r="AI47" s="97" t="e">
        <f t="shared" si="13"/>
        <v>#REF!</v>
      </c>
      <c r="AJ47" s="97" t="e">
        <f t="shared" si="13"/>
        <v>#REF!</v>
      </c>
      <c r="AK47" s="97" t="e">
        <f t="shared" si="13"/>
        <v>#REF!</v>
      </c>
      <c r="AL47" s="97" t="e">
        <f t="shared" si="13"/>
        <v>#REF!</v>
      </c>
      <c r="AM47" s="97" t="e">
        <f t="shared" si="13"/>
        <v>#REF!</v>
      </c>
      <c r="AN47" s="97" t="e">
        <f t="shared" si="13"/>
        <v>#REF!</v>
      </c>
      <c r="AO47" s="97" t="e">
        <f t="shared" si="13"/>
        <v>#REF!</v>
      </c>
      <c r="AP47" s="97" t="e">
        <f t="shared" si="13"/>
        <v>#REF!</v>
      </c>
      <c r="AQ47" s="97" t="e">
        <f t="shared" si="13"/>
        <v>#REF!</v>
      </c>
      <c r="AR47" s="97" t="e">
        <f t="shared" si="13"/>
        <v>#REF!</v>
      </c>
      <c r="AS47" s="97" t="e">
        <f t="shared" si="13"/>
        <v>#REF!</v>
      </c>
      <c r="AT47" s="97" t="e">
        <f t="shared" si="13"/>
        <v>#REF!</v>
      </c>
      <c r="AU47" s="97" t="e">
        <f t="shared" si="13"/>
        <v>#REF!</v>
      </c>
      <c r="AV47" s="1261"/>
      <c r="AW47" s="1262"/>
      <c r="AX47" s="1303"/>
      <c r="AY47" s="1304"/>
      <c r="AZ47" s="1304"/>
      <c r="BA47" s="1304"/>
      <c r="BB47" s="1304"/>
      <c r="BC47" s="1304"/>
      <c r="BD47" s="1304"/>
      <c r="BE47" s="1304"/>
      <c r="BF47" s="1305"/>
      <c r="BG47" s="24"/>
      <c r="BH47" s="1239"/>
      <c r="BI47" s="1239"/>
    </row>
    <row r="48" spans="1:61">
      <c r="A48" s="1240"/>
      <c r="B48" s="1285" t="s">
        <v>107</v>
      </c>
      <c r="C48" s="1248" t="s">
        <v>108</v>
      </c>
      <c r="D48" s="1249"/>
      <c r="E48" s="54" t="s">
        <v>246</v>
      </c>
      <c r="F48" s="58"/>
      <c r="G48" s="15" t="e">
        <f>#REF!</f>
        <v>#REF!</v>
      </c>
      <c r="H48" s="79" t="e">
        <f>#REF!</f>
        <v>#REF!</v>
      </c>
      <c r="I48" s="79" t="e">
        <f>#REF!</f>
        <v>#REF!</v>
      </c>
      <c r="J48" s="79" t="e">
        <f>#REF!</f>
        <v>#REF!</v>
      </c>
      <c r="K48" s="79" t="e">
        <f>#REF!</f>
        <v>#REF!</v>
      </c>
      <c r="L48" s="79" t="e">
        <f>#REF!</f>
        <v>#REF!</v>
      </c>
      <c r="M48" s="79" t="e">
        <f>#REF!</f>
        <v>#REF!</v>
      </c>
      <c r="N48" s="79" t="e">
        <f>#REF!</f>
        <v>#REF!</v>
      </c>
      <c r="O48" s="79" t="e">
        <f>#REF!</f>
        <v>#REF!</v>
      </c>
      <c r="P48" s="79" t="e">
        <f>#REF!</f>
        <v>#REF!</v>
      </c>
      <c r="Q48" s="79" t="e">
        <f>#REF!</f>
        <v>#REF!</v>
      </c>
      <c r="R48" s="79" t="e">
        <f>#REF!</f>
        <v>#REF!</v>
      </c>
      <c r="S48" s="79" t="e">
        <f>#REF!</f>
        <v>#REF!</v>
      </c>
      <c r="T48" s="79" t="e">
        <f>#REF!</f>
        <v>#REF!</v>
      </c>
      <c r="U48" s="79" t="e">
        <f>#REF!</f>
        <v>#REF!</v>
      </c>
      <c r="V48" s="79" t="e">
        <f>#REF!</f>
        <v>#REF!</v>
      </c>
      <c r="W48" s="79" t="e">
        <f>#REF!</f>
        <v>#REF!</v>
      </c>
      <c r="X48" s="1270"/>
      <c r="Y48" s="1271"/>
      <c r="Z48" s="79" t="e">
        <f>#REF!</f>
        <v>#REF!</v>
      </c>
      <c r="AA48" s="79" t="e">
        <f>#REF!</f>
        <v>#REF!</v>
      </c>
      <c r="AB48" s="79" t="e">
        <f>#REF!</f>
        <v>#REF!</v>
      </c>
      <c r="AC48" s="79" t="e">
        <f>#REF!</f>
        <v>#REF!</v>
      </c>
      <c r="AD48" s="79" t="e">
        <f>#REF!</f>
        <v>#REF!</v>
      </c>
      <c r="AE48" s="79" t="e">
        <f>#REF!</f>
        <v>#REF!</v>
      </c>
      <c r="AF48" s="79" t="e">
        <f>#REF!</f>
        <v>#REF!</v>
      </c>
      <c r="AG48" s="79" t="e">
        <f>#REF!</f>
        <v>#REF!</v>
      </c>
      <c r="AH48" s="79" t="e">
        <f>#REF!</f>
        <v>#REF!</v>
      </c>
      <c r="AI48" s="79" t="e">
        <f>#REF!</f>
        <v>#REF!</v>
      </c>
      <c r="AJ48" s="79" t="e">
        <f>#REF!</f>
        <v>#REF!</v>
      </c>
      <c r="AK48" s="79" t="e">
        <f>#REF!</f>
        <v>#REF!</v>
      </c>
      <c r="AL48" s="79" t="e">
        <f>#REF!</f>
        <v>#REF!</v>
      </c>
      <c r="AM48" s="79" t="e">
        <f>#REF!</f>
        <v>#REF!</v>
      </c>
      <c r="AN48" s="79" t="e">
        <f>#REF!</f>
        <v>#REF!</v>
      </c>
      <c r="AO48" s="79" t="e">
        <f>#REF!</f>
        <v>#REF!</v>
      </c>
      <c r="AP48" s="79" t="e">
        <f>#REF!</f>
        <v>#REF!</v>
      </c>
      <c r="AQ48" s="79" t="e">
        <f>#REF!</f>
        <v>#REF!</v>
      </c>
      <c r="AR48" s="79" t="e">
        <f>#REF!</f>
        <v>#REF!</v>
      </c>
      <c r="AS48" s="79" t="e">
        <f>#REF!</f>
        <v>#REF!</v>
      </c>
      <c r="AT48" s="79" t="e">
        <f>#REF!</f>
        <v>#REF!</v>
      </c>
      <c r="AU48" s="79" t="e">
        <f>#REF!</f>
        <v>#REF!</v>
      </c>
      <c r="AV48" s="1261"/>
      <c r="AW48" s="1262"/>
      <c r="AX48" s="1303"/>
      <c r="AY48" s="1304"/>
      <c r="AZ48" s="1304"/>
      <c r="BA48" s="1304"/>
      <c r="BB48" s="1304"/>
      <c r="BC48" s="1304"/>
      <c r="BD48" s="1304"/>
      <c r="BE48" s="1304"/>
      <c r="BF48" s="1305"/>
      <c r="BG48" s="24"/>
      <c r="BH48" s="1238" t="e">
        <f>SUM(G48:W48,Z48:AU48)</f>
        <v>#REF!</v>
      </c>
      <c r="BI48" s="1238" t="e">
        <f>SUM(G49:W49,Z49:AU49)</f>
        <v>#REF!</v>
      </c>
    </row>
    <row r="49" spans="1:61" ht="15.75" thickBot="1">
      <c r="A49" s="1240"/>
      <c r="B49" s="1285"/>
      <c r="C49" s="1250"/>
      <c r="D49" s="1251"/>
      <c r="E49" s="55" t="s">
        <v>247</v>
      </c>
      <c r="F49" s="58"/>
      <c r="G49" s="99" t="e">
        <f>G48/2</f>
        <v>#REF!</v>
      </c>
      <c r="H49" s="99" t="e">
        <f t="shared" ref="H49:AU49" si="14">H48/2</f>
        <v>#REF!</v>
      </c>
      <c r="I49" s="99" t="e">
        <f t="shared" si="14"/>
        <v>#REF!</v>
      </c>
      <c r="J49" s="99" t="e">
        <f t="shared" si="14"/>
        <v>#REF!</v>
      </c>
      <c r="K49" s="99" t="e">
        <f t="shared" si="14"/>
        <v>#REF!</v>
      </c>
      <c r="L49" s="99" t="e">
        <f t="shared" si="14"/>
        <v>#REF!</v>
      </c>
      <c r="M49" s="99" t="e">
        <f t="shared" si="14"/>
        <v>#REF!</v>
      </c>
      <c r="N49" s="99" t="e">
        <f t="shared" si="14"/>
        <v>#REF!</v>
      </c>
      <c r="O49" s="99" t="e">
        <f t="shared" si="14"/>
        <v>#REF!</v>
      </c>
      <c r="P49" s="99" t="e">
        <f t="shared" si="14"/>
        <v>#REF!</v>
      </c>
      <c r="Q49" s="99" t="e">
        <f t="shared" si="14"/>
        <v>#REF!</v>
      </c>
      <c r="R49" s="99" t="e">
        <f t="shared" si="14"/>
        <v>#REF!</v>
      </c>
      <c r="S49" s="99" t="e">
        <f t="shared" si="14"/>
        <v>#REF!</v>
      </c>
      <c r="T49" s="99" t="e">
        <f t="shared" si="14"/>
        <v>#REF!</v>
      </c>
      <c r="U49" s="99" t="e">
        <f t="shared" si="14"/>
        <v>#REF!</v>
      </c>
      <c r="V49" s="99" t="e">
        <f t="shared" si="14"/>
        <v>#REF!</v>
      </c>
      <c r="W49" s="99" t="e">
        <f t="shared" si="14"/>
        <v>#REF!</v>
      </c>
      <c r="X49" s="1270"/>
      <c r="Y49" s="1271"/>
      <c r="Z49" s="97" t="e">
        <f t="shared" si="14"/>
        <v>#REF!</v>
      </c>
      <c r="AA49" s="97" t="e">
        <f t="shared" si="14"/>
        <v>#REF!</v>
      </c>
      <c r="AB49" s="97" t="e">
        <f t="shared" si="14"/>
        <v>#REF!</v>
      </c>
      <c r="AC49" s="97" t="e">
        <f t="shared" si="14"/>
        <v>#REF!</v>
      </c>
      <c r="AD49" s="97" t="e">
        <f t="shared" si="14"/>
        <v>#REF!</v>
      </c>
      <c r="AE49" s="97" t="e">
        <f t="shared" si="14"/>
        <v>#REF!</v>
      </c>
      <c r="AF49" s="97" t="e">
        <f t="shared" si="14"/>
        <v>#REF!</v>
      </c>
      <c r="AG49" s="97" t="e">
        <f t="shared" si="14"/>
        <v>#REF!</v>
      </c>
      <c r="AH49" s="97" t="e">
        <f t="shared" si="14"/>
        <v>#REF!</v>
      </c>
      <c r="AI49" s="97" t="e">
        <f t="shared" si="14"/>
        <v>#REF!</v>
      </c>
      <c r="AJ49" s="97" t="e">
        <f t="shared" si="14"/>
        <v>#REF!</v>
      </c>
      <c r="AK49" s="97" t="e">
        <f t="shared" si="14"/>
        <v>#REF!</v>
      </c>
      <c r="AL49" s="97" t="e">
        <f t="shared" si="14"/>
        <v>#REF!</v>
      </c>
      <c r="AM49" s="97" t="e">
        <f t="shared" si="14"/>
        <v>#REF!</v>
      </c>
      <c r="AN49" s="97" t="e">
        <f t="shared" si="14"/>
        <v>#REF!</v>
      </c>
      <c r="AO49" s="97" t="e">
        <f t="shared" si="14"/>
        <v>#REF!</v>
      </c>
      <c r="AP49" s="97" t="e">
        <f t="shared" si="14"/>
        <v>#REF!</v>
      </c>
      <c r="AQ49" s="97" t="e">
        <f t="shared" si="14"/>
        <v>#REF!</v>
      </c>
      <c r="AR49" s="97" t="e">
        <f t="shared" si="14"/>
        <v>#REF!</v>
      </c>
      <c r="AS49" s="97" t="e">
        <f t="shared" si="14"/>
        <v>#REF!</v>
      </c>
      <c r="AT49" s="97" t="e">
        <f t="shared" si="14"/>
        <v>#REF!</v>
      </c>
      <c r="AU49" s="97" t="e">
        <f t="shared" si="14"/>
        <v>#REF!</v>
      </c>
      <c r="AV49" s="1261"/>
      <c r="AW49" s="1262"/>
      <c r="AX49" s="1303"/>
      <c r="AY49" s="1304"/>
      <c r="AZ49" s="1304"/>
      <c r="BA49" s="1304"/>
      <c r="BB49" s="1304"/>
      <c r="BC49" s="1304"/>
      <c r="BD49" s="1304"/>
      <c r="BE49" s="1304"/>
      <c r="BF49" s="1305"/>
      <c r="BG49" s="24"/>
      <c r="BH49" s="1239"/>
      <c r="BI49" s="1239"/>
    </row>
    <row r="50" spans="1:61">
      <c r="A50" s="1240"/>
      <c r="B50" s="1285" t="s">
        <v>109</v>
      </c>
      <c r="C50" s="1248" t="s">
        <v>110</v>
      </c>
      <c r="D50" s="1249"/>
      <c r="E50" s="54" t="s">
        <v>246</v>
      </c>
      <c r="F50" s="58"/>
      <c r="G50" s="15" t="e">
        <f>#REF!</f>
        <v>#REF!</v>
      </c>
      <c r="H50" s="79" t="e">
        <f>#REF!</f>
        <v>#REF!</v>
      </c>
      <c r="I50" s="79" t="e">
        <f>#REF!</f>
        <v>#REF!</v>
      </c>
      <c r="J50" s="79" t="e">
        <f>#REF!</f>
        <v>#REF!</v>
      </c>
      <c r="K50" s="79" t="e">
        <f>#REF!</f>
        <v>#REF!</v>
      </c>
      <c r="L50" s="79" t="e">
        <f>#REF!</f>
        <v>#REF!</v>
      </c>
      <c r="M50" s="79" t="e">
        <f>#REF!</f>
        <v>#REF!</v>
      </c>
      <c r="N50" s="79" t="e">
        <f>#REF!</f>
        <v>#REF!</v>
      </c>
      <c r="O50" s="79" t="e">
        <f>#REF!</f>
        <v>#REF!</v>
      </c>
      <c r="P50" s="79" t="e">
        <f>#REF!</f>
        <v>#REF!</v>
      </c>
      <c r="Q50" s="79" t="e">
        <f>#REF!</f>
        <v>#REF!</v>
      </c>
      <c r="R50" s="79" t="e">
        <f>#REF!</f>
        <v>#REF!</v>
      </c>
      <c r="S50" s="79" t="e">
        <f>#REF!</f>
        <v>#REF!</v>
      </c>
      <c r="T50" s="79" t="e">
        <f>#REF!</f>
        <v>#REF!</v>
      </c>
      <c r="U50" s="79" t="e">
        <f>#REF!</f>
        <v>#REF!</v>
      </c>
      <c r="V50" s="79" t="e">
        <f>#REF!</f>
        <v>#REF!</v>
      </c>
      <c r="W50" s="79" t="e">
        <f>#REF!</f>
        <v>#REF!</v>
      </c>
      <c r="X50" s="1270"/>
      <c r="Y50" s="1271"/>
      <c r="Z50" s="79" t="e">
        <f>#REF!</f>
        <v>#REF!</v>
      </c>
      <c r="AA50" s="79" t="e">
        <f>#REF!</f>
        <v>#REF!</v>
      </c>
      <c r="AB50" s="79" t="e">
        <f>#REF!</f>
        <v>#REF!</v>
      </c>
      <c r="AC50" s="79" t="e">
        <f>#REF!</f>
        <v>#REF!</v>
      </c>
      <c r="AD50" s="79" t="e">
        <f>#REF!</f>
        <v>#REF!</v>
      </c>
      <c r="AE50" s="79" t="e">
        <f>#REF!</f>
        <v>#REF!</v>
      </c>
      <c r="AF50" s="79" t="e">
        <f>#REF!</f>
        <v>#REF!</v>
      </c>
      <c r="AG50" s="79" t="e">
        <f>#REF!</f>
        <v>#REF!</v>
      </c>
      <c r="AH50" s="79" t="e">
        <f>#REF!</f>
        <v>#REF!</v>
      </c>
      <c r="AI50" s="79" t="e">
        <f>#REF!</f>
        <v>#REF!</v>
      </c>
      <c r="AJ50" s="79" t="e">
        <f>#REF!</f>
        <v>#REF!</v>
      </c>
      <c r="AK50" s="79" t="e">
        <f>#REF!</f>
        <v>#REF!</v>
      </c>
      <c r="AL50" s="79" t="e">
        <f>#REF!</f>
        <v>#REF!</v>
      </c>
      <c r="AM50" s="79" t="e">
        <f>#REF!</f>
        <v>#REF!</v>
      </c>
      <c r="AN50" s="79" t="e">
        <f>#REF!</f>
        <v>#REF!</v>
      </c>
      <c r="AO50" s="79" t="e">
        <f>#REF!</f>
        <v>#REF!</v>
      </c>
      <c r="AP50" s="79" t="e">
        <f>#REF!</f>
        <v>#REF!</v>
      </c>
      <c r="AQ50" s="79" t="e">
        <f>#REF!</f>
        <v>#REF!</v>
      </c>
      <c r="AR50" s="79" t="e">
        <f>#REF!</f>
        <v>#REF!</v>
      </c>
      <c r="AS50" s="79" t="e">
        <f>#REF!</f>
        <v>#REF!</v>
      </c>
      <c r="AT50" s="79" t="e">
        <f>#REF!</f>
        <v>#REF!</v>
      </c>
      <c r="AU50" s="79" t="e">
        <f>#REF!</f>
        <v>#REF!</v>
      </c>
      <c r="AV50" s="1261"/>
      <c r="AW50" s="1262"/>
      <c r="AX50" s="1303"/>
      <c r="AY50" s="1304"/>
      <c r="AZ50" s="1304"/>
      <c r="BA50" s="1304"/>
      <c r="BB50" s="1304"/>
      <c r="BC50" s="1304"/>
      <c r="BD50" s="1304"/>
      <c r="BE50" s="1304"/>
      <c r="BF50" s="1305"/>
      <c r="BG50" s="24"/>
      <c r="BH50" s="1238" t="e">
        <f>SUM(G50:W50,Z50:AU50)</f>
        <v>#REF!</v>
      </c>
      <c r="BI50" s="1238" t="e">
        <f>SUM(G51:W51,Z51:AU51)</f>
        <v>#REF!</v>
      </c>
    </row>
    <row r="51" spans="1:61" ht="15.75" thickBot="1">
      <c r="A51" s="1240"/>
      <c r="B51" s="1285"/>
      <c r="C51" s="1250"/>
      <c r="D51" s="1251"/>
      <c r="E51" s="55" t="s">
        <v>247</v>
      </c>
      <c r="F51" s="58"/>
      <c r="G51" s="17" t="e">
        <f>G50/2</f>
        <v>#REF!</v>
      </c>
      <c r="H51" s="81" t="e">
        <f t="shared" ref="H51:AU51" si="15">H50/2</f>
        <v>#REF!</v>
      </c>
      <c r="I51" s="81" t="e">
        <f t="shared" si="15"/>
        <v>#REF!</v>
      </c>
      <c r="J51" s="81" t="e">
        <f t="shared" si="15"/>
        <v>#REF!</v>
      </c>
      <c r="K51" s="81" t="e">
        <f t="shared" si="15"/>
        <v>#REF!</v>
      </c>
      <c r="L51" s="81" t="e">
        <f t="shared" si="15"/>
        <v>#REF!</v>
      </c>
      <c r="M51" s="81" t="e">
        <f t="shared" si="15"/>
        <v>#REF!</v>
      </c>
      <c r="N51" s="81" t="e">
        <f t="shared" si="15"/>
        <v>#REF!</v>
      </c>
      <c r="O51" s="81" t="e">
        <f t="shared" si="15"/>
        <v>#REF!</v>
      </c>
      <c r="P51" s="81" t="e">
        <f t="shared" si="15"/>
        <v>#REF!</v>
      </c>
      <c r="Q51" s="81" t="e">
        <f t="shared" si="15"/>
        <v>#REF!</v>
      </c>
      <c r="R51" s="81" t="e">
        <f t="shared" si="15"/>
        <v>#REF!</v>
      </c>
      <c r="S51" s="81" t="e">
        <f t="shared" si="15"/>
        <v>#REF!</v>
      </c>
      <c r="T51" s="81" t="e">
        <f t="shared" si="15"/>
        <v>#REF!</v>
      </c>
      <c r="U51" s="81" t="e">
        <f t="shared" si="15"/>
        <v>#REF!</v>
      </c>
      <c r="V51" s="81" t="e">
        <f t="shared" si="15"/>
        <v>#REF!</v>
      </c>
      <c r="W51" s="81" t="e">
        <f t="shared" si="15"/>
        <v>#REF!</v>
      </c>
      <c r="X51" s="1270"/>
      <c r="Y51" s="1271"/>
      <c r="Z51" s="81" t="e">
        <f t="shared" si="15"/>
        <v>#REF!</v>
      </c>
      <c r="AA51" s="81" t="e">
        <f t="shared" si="15"/>
        <v>#REF!</v>
      </c>
      <c r="AB51" s="81" t="e">
        <f t="shared" si="15"/>
        <v>#REF!</v>
      </c>
      <c r="AC51" s="81" t="e">
        <f t="shared" si="15"/>
        <v>#REF!</v>
      </c>
      <c r="AD51" s="81" t="e">
        <f t="shared" si="15"/>
        <v>#REF!</v>
      </c>
      <c r="AE51" s="81" t="e">
        <f t="shared" si="15"/>
        <v>#REF!</v>
      </c>
      <c r="AF51" s="81" t="e">
        <f t="shared" si="15"/>
        <v>#REF!</v>
      </c>
      <c r="AG51" s="81" t="e">
        <f t="shared" si="15"/>
        <v>#REF!</v>
      </c>
      <c r="AH51" s="81" t="e">
        <f t="shared" si="15"/>
        <v>#REF!</v>
      </c>
      <c r="AI51" s="81" t="e">
        <f t="shared" si="15"/>
        <v>#REF!</v>
      </c>
      <c r="AJ51" s="81" t="e">
        <f t="shared" si="15"/>
        <v>#REF!</v>
      </c>
      <c r="AK51" s="81" t="e">
        <f t="shared" si="15"/>
        <v>#REF!</v>
      </c>
      <c r="AL51" s="81" t="e">
        <f t="shared" si="15"/>
        <v>#REF!</v>
      </c>
      <c r="AM51" s="81" t="e">
        <f t="shared" si="15"/>
        <v>#REF!</v>
      </c>
      <c r="AN51" s="81" t="e">
        <f t="shared" si="15"/>
        <v>#REF!</v>
      </c>
      <c r="AO51" s="81" t="e">
        <f t="shared" si="15"/>
        <v>#REF!</v>
      </c>
      <c r="AP51" s="81" t="e">
        <f t="shared" si="15"/>
        <v>#REF!</v>
      </c>
      <c r="AQ51" s="81" t="e">
        <f t="shared" si="15"/>
        <v>#REF!</v>
      </c>
      <c r="AR51" s="81" t="e">
        <f t="shared" si="15"/>
        <v>#REF!</v>
      </c>
      <c r="AS51" s="81" t="e">
        <f t="shared" si="15"/>
        <v>#REF!</v>
      </c>
      <c r="AT51" s="81" t="e">
        <f t="shared" si="15"/>
        <v>#REF!</v>
      </c>
      <c r="AU51" s="81" t="e">
        <f t="shared" si="15"/>
        <v>#REF!</v>
      </c>
      <c r="AV51" s="1261"/>
      <c r="AW51" s="1262"/>
      <c r="AX51" s="1303"/>
      <c r="AY51" s="1304"/>
      <c r="AZ51" s="1304"/>
      <c r="BA51" s="1304"/>
      <c r="BB51" s="1304"/>
      <c r="BC51" s="1304"/>
      <c r="BD51" s="1304"/>
      <c r="BE51" s="1304"/>
      <c r="BF51" s="1305"/>
      <c r="BG51" s="24"/>
      <c r="BH51" s="1239"/>
      <c r="BI51" s="1239"/>
    </row>
    <row r="52" spans="1:61">
      <c r="A52" s="1240"/>
      <c r="B52" s="1285" t="s">
        <v>112</v>
      </c>
      <c r="C52" s="1248" t="s">
        <v>250</v>
      </c>
      <c r="D52" s="1249"/>
      <c r="E52" s="54" t="s">
        <v>246</v>
      </c>
      <c r="F52" s="58"/>
      <c r="G52" s="15" t="e">
        <f>#REF!</f>
        <v>#REF!</v>
      </c>
      <c r="H52" s="79" t="e">
        <f>#REF!</f>
        <v>#REF!</v>
      </c>
      <c r="I52" s="79" t="e">
        <f>#REF!</f>
        <v>#REF!</v>
      </c>
      <c r="J52" s="79" t="e">
        <f>#REF!</f>
        <v>#REF!</v>
      </c>
      <c r="K52" s="79" t="e">
        <f>#REF!</f>
        <v>#REF!</v>
      </c>
      <c r="L52" s="79" t="e">
        <f>#REF!</f>
        <v>#REF!</v>
      </c>
      <c r="M52" s="79" t="e">
        <f>#REF!</f>
        <v>#REF!</v>
      </c>
      <c r="N52" s="79" t="e">
        <f>#REF!</f>
        <v>#REF!</v>
      </c>
      <c r="O52" s="79" t="e">
        <f>#REF!</f>
        <v>#REF!</v>
      </c>
      <c r="P52" s="79" t="e">
        <f>#REF!</f>
        <v>#REF!</v>
      </c>
      <c r="Q52" s="79" t="e">
        <f>#REF!</f>
        <v>#REF!</v>
      </c>
      <c r="R52" s="79" t="e">
        <f>#REF!</f>
        <v>#REF!</v>
      </c>
      <c r="S52" s="79" t="e">
        <f>#REF!</f>
        <v>#REF!</v>
      </c>
      <c r="T52" s="79" t="e">
        <f>#REF!</f>
        <v>#REF!</v>
      </c>
      <c r="U52" s="79" t="e">
        <f>#REF!</f>
        <v>#REF!</v>
      </c>
      <c r="V52" s="79" t="e">
        <f>#REF!</f>
        <v>#REF!</v>
      </c>
      <c r="W52" s="79" t="e">
        <f>#REF!</f>
        <v>#REF!</v>
      </c>
      <c r="X52" s="1270"/>
      <c r="Y52" s="1271"/>
      <c r="Z52" s="79" t="e">
        <f>#REF!</f>
        <v>#REF!</v>
      </c>
      <c r="AA52" s="79" t="e">
        <f>#REF!</f>
        <v>#REF!</v>
      </c>
      <c r="AB52" s="79" t="e">
        <f>#REF!</f>
        <v>#REF!</v>
      </c>
      <c r="AC52" s="79" t="e">
        <f>#REF!</f>
        <v>#REF!</v>
      </c>
      <c r="AD52" s="79" t="e">
        <f>#REF!</f>
        <v>#REF!</v>
      </c>
      <c r="AE52" s="79" t="e">
        <f>#REF!</f>
        <v>#REF!</v>
      </c>
      <c r="AF52" s="79" t="e">
        <f>#REF!</f>
        <v>#REF!</v>
      </c>
      <c r="AG52" s="79" t="e">
        <f>#REF!</f>
        <v>#REF!</v>
      </c>
      <c r="AH52" s="79" t="e">
        <f>#REF!</f>
        <v>#REF!</v>
      </c>
      <c r="AI52" s="79" t="e">
        <f>#REF!</f>
        <v>#REF!</v>
      </c>
      <c r="AJ52" s="79" t="e">
        <f>#REF!</f>
        <v>#REF!</v>
      </c>
      <c r="AK52" s="79" t="e">
        <f>#REF!</f>
        <v>#REF!</v>
      </c>
      <c r="AL52" s="79" t="e">
        <f>#REF!</f>
        <v>#REF!</v>
      </c>
      <c r="AM52" s="79" t="e">
        <f>#REF!</f>
        <v>#REF!</v>
      </c>
      <c r="AN52" s="79" t="e">
        <f>#REF!</f>
        <v>#REF!</v>
      </c>
      <c r="AO52" s="79" t="e">
        <f>#REF!</f>
        <v>#REF!</v>
      </c>
      <c r="AP52" s="79" t="e">
        <f>#REF!</f>
        <v>#REF!</v>
      </c>
      <c r="AQ52" s="79" t="e">
        <f>#REF!</f>
        <v>#REF!</v>
      </c>
      <c r="AR52" s="79" t="e">
        <f>#REF!</f>
        <v>#REF!</v>
      </c>
      <c r="AS52" s="79" t="e">
        <f>#REF!</f>
        <v>#REF!</v>
      </c>
      <c r="AT52" s="79" t="e">
        <f>#REF!</f>
        <v>#REF!</v>
      </c>
      <c r="AU52" s="79" t="e">
        <f>#REF!</f>
        <v>#REF!</v>
      </c>
      <c r="AV52" s="1261"/>
      <c r="AW52" s="1262"/>
      <c r="AX52" s="1303"/>
      <c r="AY52" s="1304"/>
      <c r="AZ52" s="1304"/>
      <c r="BA52" s="1304"/>
      <c r="BB52" s="1304"/>
      <c r="BC52" s="1304"/>
      <c r="BD52" s="1304"/>
      <c r="BE52" s="1304"/>
      <c r="BF52" s="1305"/>
      <c r="BG52" s="24"/>
      <c r="BH52" s="1238" t="e">
        <f>SUM(G52:W52,Z52:AU52)</f>
        <v>#REF!</v>
      </c>
      <c r="BI52" s="1238" t="e">
        <f>SUM(G53:W53,Z53:AU53)</f>
        <v>#REF!</v>
      </c>
    </row>
    <row r="53" spans="1:61" ht="15.75" thickBot="1">
      <c r="A53" s="1240"/>
      <c r="B53" s="1285"/>
      <c r="C53" s="1250"/>
      <c r="D53" s="1251"/>
      <c r="E53" s="55" t="s">
        <v>247</v>
      </c>
      <c r="F53" s="58"/>
      <c r="G53" s="17" t="e">
        <f>G52/2</f>
        <v>#REF!</v>
      </c>
      <c r="H53" s="81" t="e">
        <f t="shared" ref="H53:AU53" si="16">H52/2</f>
        <v>#REF!</v>
      </c>
      <c r="I53" s="81" t="e">
        <f t="shared" si="16"/>
        <v>#REF!</v>
      </c>
      <c r="J53" s="81" t="e">
        <f t="shared" si="16"/>
        <v>#REF!</v>
      </c>
      <c r="K53" s="81" t="e">
        <f t="shared" si="16"/>
        <v>#REF!</v>
      </c>
      <c r="L53" s="81" t="e">
        <f t="shared" si="16"/>
        <v>#REF!</v>
      </c>
      <c r="M53" s="81" t="e">
        <f t="shared" si="16"/>
        <v>#REF!</v>
      </c>
      <c r="N53" s="81" t="e">
        <f t="shared" si="16"/>
        <v>#REF!</v>
      </c>
      <c r="O53" s="81" t="e">
        <f t="shared" si="16"/>
        <v>#REF!</v>
      </c>
      <c r="P53" s="81" t="e">
        <f t="shared" si="16"/>
        <v>#REF!</v>
      </c>
      <c r="Q53" s="81" t="e">
        <f t="shared" si="16"/>
        <v>#REF!</v>
      </c>
      <c r="R53" s="81" t="e">
        <f t="shared" si="16"/>
        <v>#REF!</v>
      </c>
      <c r="S53" s="81" t="e">
        <f t="shared" si="16"/>
        <v>#REF!</v>
      </c>
      <c r="T53" s="81" t="e">
        <f t="shared" si="16"/>
        <v>#REF!</v>
      </c>
      <c r="U53" s="81" t="e">
        <f t="shared" si="16"/>
        <v>#REF!</v>
      </c>
      <c r="V53" s="81" t="e">
        <f t="shared" si="16"/>
        <v>#REF!</v>
      </c>
      <c r="W53" s="81" t="e">
        <f t="shared" si="16"/>
        <v>#REF!</v>
      </c>
      <c r="X53" s="1270"/>
      <c r="Y53" s="1271"/>
      <c r="Z53" s="81" t="e">
        <f t="shared" si="16"/>
        <v>#REF!</v>
      </c>
      <c r="AA53" s="81" t="e">
        <f t="shared" si="16"/>
        <v>#REF!</v>
      </c>
      <c r="AB53" s="81" t="e">
        <f t="shared" si="16"/>
        <v>#REF!</v>
      </c>
      <c r="AC53" s="81" t="e">
        <f t="shared" si="16"/>
        <v>#REF!</v>
      </c>
      <c r="AD53" s="81" t="e">
        <f t="shared" si="16"/>
        <v>#REF!</v>
      </c>
      <c r="AE53" s="81" t="e">
        <f t="shared" si="16"/>
        <v>#REF!</v>
      </c>
      <c r="AF53" s="81" t="e">
        <f t="shared" si="16"/>
        <v>#REF!</v>
      </c>
      <c r="AG53" s="81" t="e">
        <f t="shared" si="16"/>
        <v>#REF!</v>
      </c>
      <c r="AH53" s="81" t="e">
        <f t="shared" si="16"/>
        <v>#REF!</v>
      </c>
      <c r="AI53" s="81" t="e">
        <f t="shared" si="16"/>
        <v>#REF!</v>
      </c>
      <c r="AJ53" s="81" t="e">
        <f t="shared" si="16"/>
        <v>#REF!</v>
      </c>
      <c r="AK53" s="81" t="e">
        <f t="shared" si="16"/>
        <v>#REF!</v>
      </c>
      <c r="AL53" s="81" t="e">
        <f t="shared" si="16"/>
        <v>#REF!</v>
      </c>
      <c r="AM53" s="81" t="e">
        <f t="shared" si="16"/>
        <v>#REF!</v>
      </c>
      <c r="AN53" s="81" t="e">
        <f t="shared" si="16"/>
        <v>#REF!</v>
      </c>
      <c r="AO53" s="81" t="e">
        <f t="shared" si="16"/>
        <v>#REF!</v>
      </c>
      <c r="AP53" s="81" t="e">
        <f t="shared" si="16"/>
        <v>#REF!</v>
      </c>
      <c r="AQ53" s="81" t="e">
        <f t="shared" si="16"/>
        <v>#REF!</v>
      </c>
      <c r="AR53" s="81" t="e">
        <f t="shared" si="16"/>
        <v>#REF!</v>
      </c>
      <c r="AS53" s="81" t="e">
        <f t="shared" si="16"/>
        <v>#REF!</v>
      </c>
      <c r="AT53" s="81" t="e">
        <f t="shared" si="16"/>
        <v>#REF!</v>
      </c>
      <c r="AU53" s="81" t="e">
        <f t="shared" si="16"/>
        <v>#REF!</v>
      </c>
      <c r="AV53" s="1261"/>
      <c r="AW53" s="1262"/>
      <c r="AX53" s="1303"/>
      <c r="AY53" s="1304"/>
      <c r="AZ53" s="1304"/>
      <c r="BA53" s="1304"/>
      <c r="BB53" s="1304"/>
      <c r="BC53" s="1304"/>
      <c r="BD53" s="1304"/>
      <c r="BE53" s="1304"/>
      <c r="BF53" s="1305"/>
      <c r="BG53" s="24"/>
      <c r="BH53" s="1239"/>
      <c r="BI53" s="1239"/>
    </row>
    <row r="54" spans="1:61">
      <c r="A54" s="1240"/>
      <c r="B54" s="1285" t="s">
        <v>114</v>
      </c>
      <c r="C54" s="1248" t="s">
        <v>115</v>
      </c>
      <c r="D54" s="1249"/>
      <c r="E54" s="54" t="s">
        <v>246</v>
      </c>
      <c r="F54" s="58"/>
      <c r="G54" s="15" t="e">
        <f>#REF!</f>
        <v>#REF!</v>
      </c>
      <c r="H54" s="79" t="e">
        <f>#REF!</f>
        <v>#REF!</v>
      </c>
      <c r="I54" s="79" t="e">
        <f>#REF!</f>
        <v>#REF!</v>
      </c>
      <c r="J54" s="79" t="e">
        <f>#REF!</f>
        <v>#REF!</v>
      </c>
      <c r="K54" s="79" t="e">
        <f>#REF!</f>
        <v>#REF!</v>
      </c>
      <c r="L54" s="79" t="e">
        <f>#REF!</f>
        <v>#REF!</v>
      </c>
      <c r="M54" s="79" t="e">
        <f>#REF!</f>
        <v>#REF!</v>
      </c>
      <c r="N54" s="79" t="e">
        <f>#REF!</f>
        <v>#REF!</v>
      </c>
      <c r="O54" s="79" t="e">
        <f>#REF!</f>
        <v>#REF!</v>
      </c>
      <c r="P54" s="79" t="e">
        <f>#REF!</f>
        <v>#REF!</v>
      </c>
      <c r="Q54" s="79" t="e">
        <f>#REF!</f>
        <v>#REF!</v>
      </c>
      <c r="R54" s="79" t="e">
        <f>#REF!</f>
        <v>#REF!</v>
      </c>
      <c r="S54" s="79" t="e">
        <f>#REF!</f>
        <v>#REF!</v>
      </c>
      <c r="T54" s="79" t="e">
        <f>#REF!</f>
        <v>#REF!</v>
      </c>
      <c r="U54" s="79" t="e">
        <f>#REF!</f>
        <v>#REF!</v>
      </c>
      <c r="V54" s="79" t="e">
        <f>#REF!</f>
        <v>#REF!</v>
      </c>
      <c r="W54" s="79" t="e">
        <f>#REF!</f>
        <v>#REF!</v>
      </c>
      <c r="X54" s="1270"/>
      <c r="Y54" s="1271"/>
      <c r="Z54" s="79" t="e">
        <f>#REF!</f>
        <v>#REF!</v>
      </c>
      <c r="AA54" s="79" t="e">
        <f>#REF!</f>
        <v>#REF!</v>
      </c>
      <c r="AB54" s="79" t="e">
        <f>#REF!</f>
        <v>#REF!</v>
      </c>
      <c r="AC54" s="79" t="e">
        <f>#REF!</f>
        <v>#REF!</v>
      </c>
      <c r="AD54" s="79" t="e">
        <f>#REF!</f>
        <v>#REF!</v>
      </c>
      <c r="AE54" s="79" t="e">
        <f>#REF!</f>
        <v>#REF!</v>
      </c>
      <c r="AF54" s="79" t="e">
        <f>#REF!</f>
        <v>#REF!</v>
      </c>
      <c r="AG54" s="79" t="e">
        <f>#REF!</f>
        <v>#REF!</v>
      </c>
      <c r="AH54" s="79" t="e">
        <f>#REF!</f>
        <v>#REF!</v>
      </c>
      <c r="AI54" s="79" t="e">
        <f>#REF!</f>
        <v>#REF!</v>
      </c>
      <c r="AJ54" s="79" t="e">
        <f>#REF!</f>
        <v>#REF!</v>
      </c>
      <c r="AK54" s="79" t="e">
        <f>#REF!</f>
        <v>#REF!</v>
      </c>
      <c r="AL54" s="79" t="e">
        <f>#REF!</f>
        <v>#REF!</v>
      </c>
      <c r="AM54" s="79" t="e">
        <f>#REF!</f>
        <v>#REF!</v>
      </c>
      <c r="AN54" s="79" t="e">
        <f>#REF!</f>
        <v>#REF!</v>
      </c>
      <c r="AO54" s="79" t="e">
        <f>#REF!</f>
        <v>#REF!</v>
      </c>
      <c r="AP54" s="79" t="e">
        <f>#REF!</f>
        <v>#REF!</v>
      </c>
      <c r="AQ54" s="79" t="e">
        <f>#REF!</f>
        <v>#REF!</v>
      </c>
      <c r="AR54" s="79" t="e">
        <f>#REF!</f>
        <v>#REF!</v>
      </c>
      <c r="AS54" s="79" t="e">
        <f>#REF!</f>
        <v>#REF!</v>
      </c>
      <c r="AT54" s="79" t="e">
        <f>#REF!</f>
        <v>#REF!</v>
      </c>
      <c r="AU54" s="79" t="e">
        <f>#REF!</f>
        <v>#REF!</v>
      </c>
      <c r="AV54" s="1261"/>
      <c r="AW54" s="1262"/>
      <c r="AX54" s="1303"/>
      <c r="AY54" s="1304"/>
      <c r="AZ54" s="1304"/>
      <c r="BA54" s="1304"/>
      <c r="BB54" s="1304"/>
      <c r="BC54" s="1304"/>
      <c r="BD54" s="1304"/>
      <c r="BE54" s="1304"/>
      <c r="BF54" s="1305"/>
      <c r="BG54" s="24"/>
      <c r="BH54" s="1238" t="e">
        <f>SUM(G54:W54,Z54:AU54)</f>
        <v>#REF!</v>
      </c>
      <c r="BI54" s="1238" t="e">
        <f>SUM(G55:W55,Z55:AU55)</f>
        <v>#REF!</v>
      </c>
    </row>
    <row r="55" spans="1:61" ht="15.75" thickBot="1">
      <c r="A55" s="1240"/>
      <c r="B55" s="1285"/>
      <c r="C55" s="1250"/>
      <c r="D55" s="1251"/>
      <c r="E55" s="55" t="s">
        <v>247</v>
      </c>
      <c r="F55" s="58"/>
      <c r="G55" s="99" t="e">
        <f>G54/2</f>
        <v>#REF!</v>
      </c>
      <c r="H55" s="99" t="e">
        <f t="shared" ref="H55:AU55" si="17">H54/2</f>
        <v>#REF!</v>
      </c>
      <c r="I55" s="99" t="e">
        <f t="shared" si="17"/>
        <v>#REF!</v>
      </c>
      <c r="J55" s="99" t="e">
        <f t="shared" si="17"/>
        <v>#REF!</v>
      </c>
      <c r="K55" s="99" t="e">
        <f t="shared" si="17"/>
        <v>#REF!</v>
      </c>
      <c r="L55" s="99" t="e">
        <f t="shared" si="17"/>
        <v>#REF!</v>
      </c>
      <c r="M55" s="99" t="e">
        <f t="shared" si="17"/>
        <v>#REF!</v>
      </c>
      <c r="N55" s="99" t="e">
        <f t="shared" si="17"/>
        <v>#REF!</v>
      </c>
      <c r="O55" s="99" t="e">
        <f t="shared" si="17"/>
        <v>#REF!</v>
      </c>
      <c r="P55" s="99" t="e">
        <f t="shared" si="17"/>
        <v>#REF!</v>
      </c>
      <c r="Q55" s="99" t="e">
        <f t="shared" si="17"/>
        <v>#REF!</v>
      </c>
      <c r="R55" s="99" t="e">
        <f t="shared" si="17"/>
        <v>#REF!</v>
      </c>
      <c r="S55" s="99" t="e">
        <f t="shared" si="17"/>
        <v>#REF!</v>
      </c>
      <c r="T55" s="99" t="e">
        <f t="shared" si="17"/>
        <v>#REF!</v>
      </c>
      <c r="U55" s="99" t="e">
        <f t="shared" si="17"/>
        <v>#REF!</v>
      </c>
      <c r="V55" s="99" t="e">
        <f t="shared" si="17"/>
        <v>#REF!</v>
      </c>
      <c r="W55" s="99" t="e">
        <f t="shared" si="17"/>
        <v>#REF!</v>
      </c>
      <c r="X55" s="1270"/>
      <c r="Y55" s="1271"/>
      <c r="Z55" s="97" t="e">
        <f t="shared" si="17"/>
        <v>#REF!</v>
      </c>
      <c r="AA55" s="97" t="e">
        <f t="shared" si="17"/>
        <v>#REF!</v>
      </c>
      <c r="AB55" s="97" t="e">
        <f t="shared" si="17"/>
        <v>#REF!</v>
      </c>
      <c r="AC55" s="97" t="e">
        <f t="shared" si="17"/>
        <v>#REF!</v>
      </c>
      <c r="AD55" s="97" t="e">
        <f t="shared" si="17"/>
        <v>#REF!</v>
      </c>
      <c r="AE55" s="97" t="e">
        <f t="shared" si="17"/>
        <v>#REF!</v>
      </c>
      <c r="AF55" s="97" t="e">
        <f t="shared" si="17"/>
        <v>#REF!</v>
      </c>
      <c r="AG55" s="97" t="e">
        <f t="shared" si="17"/>
        <v>#REF!</v>
      </c>
      <c r="AH55" s="97" t="e">
        <f t="shared" si="17"/>
        <v>#REF!</v>
      </c>
      <c r="AI55" s="97" t="e">
        <f t="shared" si="17"/>
        <v>#REF!</v>
      </c>
      <c r="AJ55" s="97" t="e">
        <f t="shared" si="17"/>
        <v>#REF!</v>
      </c>
      <c r="AK55" s="97" t="e">
        <f t="shared" si="17"/>
        <v>#REF!</v>
      </c>
      <c r="AL55" s="97" t="e">
        <f t="shared" si="17"/>
        <v>#REF!</v>
      </c>
      <c r="AM55" s="97" t="e">
        <f t="shared" si="17"/>
        <v>#REF!</v>
      </c>
      <c r="AN55" s="97" t="e">
        <f t="shared" si="17"/>
        <v>#REF!</v>
      </c>
      <c r="AO55" s="97" t="e">
        <f t="shared" si="17"/>
        <v>#REF!</v>
      </c>
      <c r="AP55" s="97" t="e">
        <f t="shared" si="17"/>
        <v>#REF!</v>
      </c>
      <c r="AQ55" s="97" t="e">
        <f t="shared" si="17"/>
        <v>#REF!</v>
      </c>
      <c r="AR55" s="97" t="e">
        <f t="shared" si="17"/>
        <v>#REF!</v>
      </c>
      <c r="AS55" s="97" t="e">
        <f t="shared" si="17"/>
        <v>#REF!</v>
      </c>
      <c r="AT55" s="97" t="e">
        <f t="shared" si="17"/>
        <v>#REF!</v>
      </c>
      <c r="AU55" s="97" t="e">
        <f t="shared" si="17"/>
        <v>#REF!</v>
      </c>
      <c r="AV55" s="1261"/>
      <c r="AW55" s="1262"/>
      <c r="AX55" s="1303"/>
      <c r="AY55" s="1304"/>
      <c r="AZ55" s="1304"/>
      <c r="BA55" s="1304"/>
      <c r="BB55" s="1304"/>
      <c r="BC55" s="1304"/>
      <c r="BD55" s="1304"/>
      <c r="BE55" s="1304"/>
      <c r="BF55" s="1305"/>
      <c r="BG55" s="24"/>
      <c r="BH55" s="1239"/>
      <c r="BI55" s="1239"/>
    </row>
    <row r="56" spans="1:61">
      <c r="A56" s="1240"/>
      <c r="B56" s="1285" t="s">
        <v>116</v>
      </c>
      <c r="C56" s="1248" t="s">
        <v>117</v>
      </c>
      <c r="D56" s="1249"/>
      <c r="E56" s="89" t="s">
        <v>246</v>
      </c>
      <c r="F56" s="95"/>
      <c r="G56" s="15" t="e">
        <f>#REF!</f>
        <v>#REF!</v>
      </c>
      <c r="H56" s="79" t="e">
        <f>#REF!</f>
        <v>#REF!</v>
      </c>
      <c r="I56" s="79" t="e">
        <f>#REF!</f>
        <v>#REF!</v>
      </c>
      <c r="J56" s="79" t="e">
        <f>#REF!</f>
        <v>#REF!</v>
      </c>
      <c r="K56" s="79" t="e">
        <f>#REF!</f>
        <v>#REF!</v>
      </c>
      <c r="L56" s="79" t="e">
        <f>#REF!</f>
        <v>#REF!</v>
      </c>
      <c r="M56" s="79" t="e">
        <f>#REF!</f>
        <v>#REF!</v>
      </c>
      <c r="N56" s="79" t="e">
        <f>#REF!</f>
        <v>#REF!</v>
      </c>
      <c r="O56" s="79" t="e">
        <f>#REF!</f>
        <v>#REF!</v>
      </c>
      <c r="P56" s="79" t="e">
        <f>#REF!</f>
        <v>#REF!</v>
      </c>
      <c r="Q56" s="79" t="e">
        <f>#REF!</f>
        <v>#REF!</v>
      </c>
      <c r="R56" s="79" t="e">
        <f>#REF!</f>
        <v>#REF!</v>
      </c>
      <c r="S56" s="79" t="e">
        <f>#REF!</f>
        <v>#REF!</v>
      </c>
      <c r="T56" s="79" t="e">
        <f>#REF!</f>
        <v>#REF!</v>
      </c>
      <c r="U56" s="79" t="e">
        <f>#REF!</f>
        <v>#REF!</v>
      </c>
      <c r="V56" s="79" t="e">
        <f>#REF!</f>
        <v>#REF!</v>
      </c>
      <c r="W56" s="79" t="e">
        <f>#REF!</f>
        <v>#REF!</v>
      </c>
      <c r="X56" s="1270"/>
      <c r="Y56" s="1271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261"/>
      <c r="AW56" s="1262"/>
      <c r="AX56" s="1303"/>
      <c r="AY56" s="1304"/>
      <c r="AZ56" s="1304"/>
      <c r="BA56" s="1304"/>
      <c r="BB56" s="1304"/>
      <c r="BC56" s="1304"/>
      <c r="BD56" s="1304"/>
      <c r="BE56" s="1304"/>
      <c r="BF56" s="1305"/>
      <c r="BG56" s="24"/>
      <c r="BH56" s="1238" t="e">
        <f>SUM(G56:W56,Z56:AU56)</f>
        <v>#REF!</v>
      </c>
      <c r="BI56" s="1238" t="e">
        <f>SUM(G57:W57,Z57:AU57)</f>
        <v>#REF!</v>
      </c>
    </row>
    <row r="57" spans="1:61" ht="15.75" thickBot="1">
      <c r="A57" s="1240"/>
      <c r="B57" s="1285"/>
      <c r="C57" s="1250"/>
      <c r="D57" s="1251"/>
      <c r="E57" s="90" t="s">
        <v>247</v>
      </c>
      <c r="F57" s="95"/>
      <c r="G57" s="99" t="e">
        <f>G56/2</f>
        <v>#REF!</v>
      </c>
      <c r="H57" s="99" t="e">
        <f t="shared" ref="H57:W57" si="18">H56/2</f>
        <v>#REF!</v>
      </c>
      <c r="I57" s="99" t="e">
        <f t="shared" si="18"/>
        <v>#REF!</v>
      </c>
      <c r="J57" s="99" t="e">
        <f t="shared" si="18"/>
        <v>#REF!</v>
      </c>
      <c r="K57" s="99" t="e">
        <f t="shared" si="18"/>
        <v>#REF!</v>
      </c>
      <c r="L57" s="99" t="e">
        <f t="shared" si="18"/>
        <v>#REF!</v>
      </c>
      <c r="M57" s="99" t="e">
        <f t="shared" si="18"/>
        <v>#REF!</v>
      </c>
      <c r="N57" s="99" t="e">
        <f t="shared" si="18"/>
        <v>#REF!</v>
      </c>
      <c r="O57" s="99" t="e">
        <f t="shared" si="18"/>
        <v>#REF!</v>
      </c>
      <c r="P57" s="99" t="e">
        <f t="shared" si="18"/>
        <v>#REF!</v>
      </c>
      <c r="Q57" s="99" t="e">
        <f t="shared" si="18"/>
        <v>#REF!</v>
      </c>
      <c r="R57" s="99" t="e">
        <f t="shared" si="18"/>
        <v>#REF!</v>
      </c>
      <c r="S57" s="99" t="e">
        <f t="shared" si="18"/>
        <v>#REF!</v>
      </c>
      <c r="T57" s="99" t="e">
        <f t="shared" si="18"/>
        <v>#REF!</v>
      </c>
      <c r="U57" s="99" t="e">
        <f t="shared" si="18"/>
        <v>#REF!</v>
      </c>
      <c r="V57" s="99" t="e">
        <f t="shared" si="18"/>
        <v>#REF!</v>
      </c>
      <c r="W57" s="99" t="e">
        <f t="shared" si="18"/>
        <v>#REF!</v>
      </c>
      <c r="X57" s="1270"/>
      <c r="Y57" s="1271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261"/>
      <c r="AW57" s="1262"/>
      <c r="AX57" s="1303"/>
      <c r="AY57" s="1304"/>
      <c r="AZ57" s="1304"/>
      <c r="BA57" s="1304"/>
      <c r="BB57" s="1304"/>
      <c r="BC57" s="1304"/>
      <c r="BD57" s="1304"/>
      <c r="BE57" s="1304"/>
      <c r="BF57" s="1305"/>
      <c r="BG57" s="24"/>
      <c r="BH57" s="1239"/>
      <c r="BI57" s="1239"/>
    </row>
    <row r="58" spans="1:61">
      <c r="A58" s="1240"/>
      <c r="B58" s="1285" t="s">
        <v>118</v>
      </c>
      <c r="C58" s="1310" t="s">
        <v>251</v>
      </c>
      <c r="D58" s="1249"/>
      <c r="E58" s="89" t="s">
        <v>246</v>
      </c>
      <c r="F58" s="9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270"/>
      <c r="Y58" s="1271"/>
      <c r="Z58" s="15" t="e">
        <f>#REF!</f>
        <v>#REF!</v>
      </c>
      <c r="AA58" s="79" t="e">
        <f>#REF!</f>
        <v>#REF!</v>
      </c>
      <c r="AB58" s="79" t="e">
        <f>#REF!</f>
        <v>#REF!</v>
      </c>
      <c r="AC58" s="79" t="e">
        <f>#REF!</f>
        <v>#REF!</v>
      </c>
      <c r="AD58" s="79" t="e">
        <f>#REF!</f>
        <v>#REF!</v>
      </c>
      <c r="AE58" s="79" t="e">
        <f>#REF!</f>
        <v>#REF!</v>
      </c>
      <c r="AF58" s="79" t="e">
        <f>#REF!</f>
        <v>#REF!</v>
      </c>
      <c r="AG58" s="79" t="e">
        <f>#REF!</f>
        <v>#REF!</v>
      </c>
      <c r="AH58" s="79" t="e">
        <f>#REF!</f>
        <v>#REF!</v>
      </c>
      <c r="AI58" s="79" t="e">
        <f>#REF!</f>
        <v>#REF!</v>
      </c>
      <c r="AJ58" s="79" t="e">
        <f>#REF!</f>
        <v>#REF!</v>
      </c>
      <c r="AK58" s="79" t="e">
        <f>#REF!</f>
        <v>#REF!</v>
      </c>
      <c r="AL58" s="79" t="e">
        <f>#REF!</f>
        <v>#REF!</v>
      </c>
      <c r="AM58" s="79" t="e">
        <f>#REF!</f>
        <v>#REF!</v>
      </c>
      <c r="AN58" s="79" t="e">
        <f>#REF!</f>
        <v>#REF!</v>
      </c>
      <c r="AO58" s="79" t="e">
        <f>#REF!</f>
        <v>#REF!</v>
      </c>
      <c r="AP58" s="79" t="e">
        <f>#REF!</f>
        <v>#REF!</v>
      </c>
      <c r="AQ58" s="79" t="e">
        <f>#REF!</f>
        <v>#REF!</v>
      </c>
      <c r="AR58" s="79" t="e">
        <f>#REF!</f>
        <v>#REF!</v>
      </c>
      <c r="AS58" s="79" t="e">
        <f>#REF!</f>
        <v>#REF!</v>
      </c>
      <c r="AT58" s="79" t="e">
        <f>#REF!</f>
        <v>#REF!</v>
      </c>
      <c r="AU58" s="79" t="e">
        <f>#REF!</f>
        <v>#REF!</v>
      </c>
      <c r="AV58" s="1261"/>
      <c r="AW58" s="1262"/>
      <c r="AX58" s="1303"/>
      <c r="AY58" s="1304"/>
      <c r="AZ58" s="1304"/>
      <c r="BA58" s="1304"/>
      <c r="BB58" s="1304"/>
      <c r="BC58" s="1304"/>
      <c r="BD58" s="1304"/>
      <c r="BE58" s="1304"/>
      <c r="BF58" s="1305"/>
      <c r="BG58" s="24"/>
      <c r="BH58" s="1238" t="e">
        <f>SUM(G58:W58,Z58:AU58)</f>
        <v>#REF!</v>
      </c>
      <c r="BI58" s="1238" t="e">
        <f>SUM(G59:W59,Z59:AU59)</f>
        <v>#REF!</v>
      </c>
    </row>
    <row r="59" spans="1:61" ht="15.75" thickBot="1">
      <c r="A59" s="1240"/>
      <c r="B59" s="1285"/>
      <c r="C59" s="1311"/>
      <c r="D59" s="1251"/>
      <c r="E59" s="90" t="s">
        <v>247</v>
      </c>
      <c r="F59" s="95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270"/>
      <c r="Y59" s="1271"/>
      <c r="Z59" s="69" t="e">
        <f>Z58/2</f>
        <v>#REF!</v>
      </c>
      <c r="AA59" s="97" t="e">
        <f t="shared" ref="AA59:AU59" si="19">AA58/2</f>
        <v>#REF!</v>
      </c>
      <c r="AB59" s="97" t="e">
        <f t="shared" si="19"/>
        <v>#REF!</v>
      </c>
      <c r="AC59" s="97" t="e">
        <f t="shared" si="19"/>
        <v>#REF!</v>
      </c>
      <c r="AD59" s="97" t="e">
        <f t="shared" si="19"/>
        <v>#REF!</v>
      </c>
      <c r="AE59" s="97" t="e">
        <f t="shared" si="19"/>
        <v>#REF!</v>
      </c>
      <c r="AF59" s="97" t="e">
        <f t="shared" si="19"/>
        <v>#REF!</v>
      </c>
      <c r="AG59" s="97" t="e">
        <f t="shared" si="19"/>
        <v>#REF!</v>
      </c>
      <c r="AH59" s="97" t="e">
        <f t="shared" si="19"/>
        <v>#REF!</v>
      </c>
      <c r="AI59" s="97" t="e">
        <f t="shared" si="19"/>
        <v>#REF!</v>
      </c>
      <c r="AJ59" s="97" t="e">
        <f t="shared" si="19"/>
        <v>#REF!</v>
      </c>
      <c r="AK59" s="97" t="e">
        <f t="shared" si="19"/>
        <v>#REF!</v>
      </c>
      <c r="AL59" s="97" t="e">
        <f t="shared" si="19"/>
        <v>#REF!</v>
      </c>
      <c r="AM59" s="97" t="e">
        <f t="shared" si="19"/>
        <v>#REF!</v>
      </c>
      <c r="AN59" s="97" t="e">
        <f t="shared" si="19"/>
        <v>#REF!</v>
      </c>
      <c r="AO59" s="97" t="e">
        <f t="shared" si="19"/>
        <v>#REF!</v>
      </c>
      <c r="AP59" s="97" t="e">
        <f t="shared" si="19"/>
        <v>#REF!</v>
      </c>
      <c r="AQ59" s="97" t="e">
        <f t="shared" si="19"/>
        <v>#REF!</v>
      </c>
      <c r="AR59" s="97" t="e">
        <f t="shared" si="19"/>
        <v>#REF!</v>
      </c>
      <c r="AS59" s="97" t="e">
        <f t="shared" si="19"/>
        <v>#REF!</v>
      </c>
      <c r="AT59" s="97" t="e">
        <f t="shared" si="19"/>
        <v>#REF!</v>
      </c>
      <c r="AU59" s="97" t="e">
        <f t="shared" si="19"/>
        <v>#REF!</v>
      </c>
      <c r="AV59" s="1261"/>
      <c r="AW59" s="1262"/>
      <c r="AX59" s="1303"/>
      <c r="AY59" s="1304"/>
      <c r="AZ59" s="1304"/>
      <c r="BA59" s="1304"/>
      <c r="BB59" s="1304"/>
      <c r="BC59" s="1304"/>
      <c r="BD59" s="1304"/>
      <c r="BE59" s="1304"/>
      <c r="BF59" s="1305"/>
      <c r="BG59" s="24"/>
      <c r="BH59" s="1239"/>
      <c r="BI59" s="1239"/>
    </row>
    <row r="60" spans="1:61">
      <c r="A60" s="1240"/>
      <c r="B60" s="1323" t="s">
        <v>252</v>
      </c>
      <c r="C60" s="1327" t="s">
        <v>253</v>
      </c>
      <c r="D60" s="1328"/>
      <c r="E60" s="91" t="s">
        <v>246</v>
      </c>
      <c r="F60" s="95"/>
      <c r="G60" s="41" t="e">
        <f>G62+G64+G66</f>
        <v>#REF!</v>
      </c>
      <c r="H60" s="87" t="e">
        <f t="shared" ref="H60:AU60" si="20">H62+H64+H66</f>
        <v>#REF!</v>
      </c>
      <c r="I60" s="87" t="e">
        <f t="shared" si="20"/>
        <v>#REF!</v>
      </c>
      <c r="J60" s="87" t="e">
        <f t="shared" si="20"/>
        <v>#REF!</v>
      </c>
      <c r="K60" s="87" t="e">
        <f t="shared" si="20"/>
        <v>#REF!</v>
      </c>
      <c r="L60" s="87" t="e">
        <f t="shared" si="20"/>
        <v>#REF!</v>
      </c>
      <c r="M60" s="87" t="e">
        <f t="shared" si="20"/>
        <v>#REF!</v>
      </c>
      <c r="N60" s="87" t="e">
        <f t="shared" si="20"/>
        <v>#REF!</v>
      </c>
      <c r="O60" s="87" t="e">
        <f t="shared" si="20"/>
        <v>#REF!</v>
      </c>
      <c r="P60" s="87" t="e">
        <f t="shared" si="20"/>
        <v>#REF!</v>
      </c>
      <c r="Q60" s="87" t="e">
        <f t="shared" si="20"/>
        <v>#REF!</v>
      </c>
      <c r="R60" s="87" t="e">
        <f t="shared" si="20"/>
        <v>#REF!</v>
      </c>
      <c r="S60" s="87" t="e">
        <f t="shared" si="20"/>
        <v>#REF!</v>
      </c>
      <c r="T60" s="87" t="e">
        <f t="shared" si="20"/>
        <v>#REF!</v>
      </c>
      <c r="U60" s="87" t="e">
        <f t="shared" si="20"/>
        <v>#REF!</v>
      </c>
      <c r="V60" s="87" t="e">
        <f t="shared" si="20"/>
        <v>#REF!</v>
      </c>
      <c r="W60" s="87" t="e">
        <f t="shared" si="20"/>
        <v>#REF!</v>
      </c>
      <c r="X60" s="1270"/>
      <c r="Y60" s="1271"/>
      <c r="Z60" s="87" t="e">
        <f t="shared" si="20"/>
        <v>#REF!</v>
      </c>
      <c r="AA60" s="87" t="e">
        <f t="shared" si="20"/>
        <v>#REF!</v>
      </c>
      <c r="AB60" s="87" t="e">
        <f t="shared" si="20"/>
        <v>#REF!</v>
      </c>
      <c r="AC60" s="87" t="e">
        <f t="shared" si="20"/>
        <v>#REF!</v>
      </c>
      <c r="AD60" s="87" t="e">
        <f t="shared" si="20"/>
        <v>#REF!</v>
      </c>
      <c r="AE60" s="87" t="e">
        <f t="shared" si="20"/>
        <v>#REF!</v>
      </c>
      <c r="AF60" s="87" t="e">
        <f t="shared" si="20"/>
        <v>#REF!</v>
      </c>
      <c r="AG60" s="87" t="e">
        <f t="shared" si="20"/>
        <v>#REF!</v>
      </c>
      <c r="AH60" s="87" t="e">
        <f t="shared" si="20"/>
        <v>#REF!</v>
      </c>
      <c r="AI60" s="87" t="e">
        <f t="shared" si="20"/>
        <v>#REF!</v>
      </c>
      <c r="AJ60" s="87" t="e">
        <f t="shared" si="20"/>
        <v>#REF!</v>
      </c>
      <c r="AK60" s="87" t="e">
        <f t="shared" si="20"/>
        <v>#REF!</v>
      </c>
      <c r="AL60" s="87" t="e">
        <f t="shared" si="20"/>
        <v>#REF!</v>
      </c>
      <c r="AM60" s="87" t="e">
        <f t="shared" si="20"/>
        <v>#REF!</v>
      </c>
      <c r="AN60" s="87" t="e">
        <f t="shared" si="20"/>
        <v>#REF!</v>
      </c>
      <c r="AO60" s="87" t="e">
        <f t="shared" si="20"/>
        <v>#REF!</v>
      </c>
      <c r="AP60" s="87" t="e">
        <f t="shared" si="20"/>
        <v>#REF!</v>
      </c>
      <c r="AQ60" s="87" t="e">
        <f t="shared" si="20"/>
        <v>#REF!</v>
      </c>
      <c r="AR60" s="87" t="e">
        <f t="shared" si="20"/>
        <v>#REF!</v>
      </c>
      <c r="AS60" s="87" t="e">
        <f t="shared" si="20"/>
        <v>#REF!</v>
      </c>
      <c r="AT60" s="87" t="e">
        <f t="shared" si="20"/>
        <v>#REF!</v>
      </c>
      <c r="AU60" s="87" t="e">
        <f t="shared" si="20"/>
        <v>#REF!</v>
      </c>
      <c r="AV60" s="1261"/>
      <c r="AW60" s="1262"/>
      <c r="AX60" s="1303"/>
      <c r="AY60" s="1304"/>
      <c r="AZ60" s="1304"/>
      <c r="BA60" s="1304"/>
      <c r="BB60" s="1304"/>
      <c r="BC60" s="1304"/>
      <c r="BD60" s="1304"/>
      <c r="BE60" s="1304"/>
      <c r="BF60" s="1305"/>
      <c r="BG60" s="24"/>
      <c r="BH60" s="1236" t="e">
        <f>SUM(G60:W60,Z60:AU60)</f>
        <v>#REF!</v>
      </c>
      <c r="BI60" s="1236" t="e">
        <f>SUM(G61:W61,Z61:AU61)</f>
        <v>#REF!</v>
      </c>
    </row>
    <row r="61" spans="1:61" ht="15.75" thickBot="1">
      <c r="A61" s="1240"/>
      <c r="B61" s="1324"/>
      <c r="C61" s="1329"/>
      <c r="D61" s="1330"/>
      <c r="E61" s="92" t="s">
        <v>247</v>
      </c>
      <c r="F61" s="95"/>
      <c r="G61" s="42" t="e">
        <f>G63+G65+G67</f>
        <v>#REF!</v>
      </c>
      <c r="H61" s="88" t="e">
        <f t="shared" ref="H61:AU61" si="21">H63+H65+H67</f>
        <v>#REF!</v>
      </c>
      <c r="I61" s="88" t="e">
        <f t="shared" si="21"/>
        <v>#REF!</v>
      </c>
      <c r="J61" s="88" t="e">
        <f t="shared" si="21"/>
        <v>#REF!</v>
      </c>
      <c r="K61" s="88" t="e">
        <f t="shared" si="21"/>
        <v>#REF!</v>
      </c>
      <c r="L61" s="88" t="e">
        <f t="shared" si="21"/>
        <v>#REF!</v>
      </c>
      <c r="M61" s="88" t="e">
        <f t="shared" si="21"/>
        <v>#REF!</v>
      </c>
      <c r="N61" s="88" t="e">
        <f t="shared" si="21"/>
        <v>#REF!</v>
      </c>
      <c r="O61" s="88" t="e">
        <f t="shared" si="21"/>
        <v>#REF!</v>
      </c>
      <c r="P61" s="88" t="e">
        <f t="shared" si="21"/>
        <v>#REF!</v>
      </c>
      <c r="Q61" s="88" t="e">
        <f t="shared" si="21"/>
        <v>#REF!</v>
      </c>
      <c r="R61" s="88" t="e">
        <f t="shared" si="21"/>
        <v>#REF!</v>
      </c>
      <c r="S61" s="88" t="e">
        <f t="shared" si="21"/>
        <v>#REF!</v>
      </c>
      <c r="T61" s="88" t="e">
        <f t="shared" si="21"/>
        <v>#REF!</v>
      </c>
      <c r="U61" s="88" t="e">
        <f t="shared" si="21"/>
        <v>#REF!</v>
      </c>
      <c r="V61" s="88" t="e">
        <f t="shared" si="21"/>
        <v>#REF!</v>
      </c>
      <c r="W61" s="88" t="e">
        <f t="shared" si="21"/>
        <v>#REF!</v>
      </c>
      <c r="X61" s="1270"/>
      <c r="Y61" s="1271"/>
      <c r="Z61" s="88" t="e">
        <f t="shared" si="21"/>
        <v>#REF!</v>
      </c>
      <c r="AA61" s="88" t="e">
        <f t="shared" si="21"/>
        <v>#REF!</v>
      </c>
      <c r="AB61" s="88" t="e">
        <f t="shared" si="21"/>
        <v>#REF!</v>
      </c>
      <c r="AC61" s="88" t="e">
        <f t="shared" si="21"/>
        <v>#REF!</v>
      </c>
      <c r="AD61" s="88" t="e">
        <f t="shared" si="21"/>
        <v>#REF!</v>
      </c>
      <c r="AE61" s="88" t="e">
        <f t="shared" si="21"/>
        <v>#REF!</v>
      </c>
      <c r="AF61" s="88" t="e">
        <f t="shared" si="21"/>
        <v>#REF!</v>
      </c>
      <c r="AG61" s="88" t="e">
        <f t="shared" si="21"/>
        <v>#REF!</v>
      </c>
      <c r="AH61" s="88" t="e">
        <f t="shared" si="21"/>
        <v>#REF!</v>
      </c>
      <c r="AI61" s="88" t="e">
        <f t="shared" si="21"/>
        <v>#REF!</v>
      </c>
      <c r="AJ61" s="88" t="e">
        <f t="shared" si="21"/>
        <v>#REF!</v>
      </c>
      <c r="AK61" s="88" t="e">
        <f t="shared" si="21"/>
        <v>#REF!</v>
      </c>
      <c r="AL61" s="88" t="e">
        <f t="shared" si="21"/>
        <v>#REF!</v>
      </c>
      <c r="AM61" s="88" t="e">
        <f t="shared" si="21"/>
        <v>#REF!</v>
      </c>
      <c r="AN61" s="88" t="e">
        <f t="shared" si="21"/>
        <v>#REF!</v>
      </c>
      <c r="AO61" s="88" t="e">
        <f t="shared" si="21"/>
        <v>#REF!</v>
      </c>
      <c r="AP61" s="88" t="e">
        <f t="shared" si="21"/>
        <v>#REF!</v>
      </c>
      <c r="AQ61" s="88" t="e">
        <f t="shared" si="21"/>
        <v>#REF!</v>
      </c>
      <c r="AR61" s="88" t="e">
        <f t="shared" si="21"/>
        <v>#REF!</v>
      </c>
      <c r="AS61" s="88" t="e">
        <f t="shared" si="21"/>
        <v>#REF!</v>
      </c>
      <c r="AT61" s="88" t="e">
        <f t="shared" si="21"/>
        <v>#REF!</v>
      </c>
      <c r="AU61" s="88" t="e">
        <f t="shared" si="21"/>
        <v>#REF!</v>
      </c>
      <c r="AV61" s="1261"/>
      <c r="AW61" s="1262"/>
      <c r="AX61" s="1303"/>
      <c r="AY61" s="1304"/>
      <c r="AZ61" s="1304"/>
      <c r="BA61" s="1304"/>
      <c r="BB61" s="1304"/>
      <c r="BC61" s="1304"/>
      <c r="BD61" s="1304"/>
      <c r="BE61" s="1304"/>
      <c r="BF61" s="1305"/>
      <c r="BG61" s="24"/>
      <c r="BH61" s="1237"/>
      <c r="BI61" s="1237"/>
    </row>
    <row r="62" spans="1:61">
      <c r="A62" s="1240"/>
      <c r="B62" s="1234" t="s">
        <v>121</v>
      </c>
      <c r="C62" s="1248" t="s">
        <v>122</v>
      </c>
      <c r="D62" s="1249"/>
      <c r="E62" s="89" t="s">
        <v>246</v>
      </c>
      <c r="F62" s="95"/>
      <c r="G62" s="15" t="e">
        <f>#REF!</f>
        <v>#REF!</v>
      </c>
      <c r="H62" s="79" t="e">
        <f>#REF!</f>
        <v>#REF!</v>
      </c>
      <c r="I62" s="79" t="e">
        <f>#REF!</f>
        <v>#REF!</v>
      </c>
      <c r="J62" s="79" t="e">
        <f>#REF!</f>
        <v>#REF!</v>
      </c>
      <c r="K62" s="79" t="e">
        <f>#REF!</f>
        <v>#REF!</v>
      </c>
      <c r="L62" s="79" t="e">
        <f>#REF!</f>
        <v>#REF!</v>
      </c>
      <c r="M62" s="79" t="e">
        <f>#REF!</f>
        <v>#REF!</v>
      </c>
      <c r="N62" s="79" t="e">
        <f>#REF!</f>
        <v>#REF!</v>
      </c>
      <c r="O62" s="79" t="e">
        <f>#REF!</f>
        <v>#REF!</v>
      </c>
      <c r="P62" s="79" t="e">
        <f>#REF!</f>
        <v>#REF!</v>
      </c>
      <c r="Q62" s="79" t="e">
        <f>#REF!</f>
        <v>#REF!</v>
      </c>
      <c r="R62" s="79" t="e">
        <f>#REF!</f>
        <v>#REF!</v>
      </c>
      <c r="S62" s="79" t="e">
        <f>#REF!</f>
        <v>#REF!</v>
      </c>
      <c r="T62" s="79" t="e">
        <f>#REF!</f>
        <v>#REF!</v>
      </c>
      <c r="U62" s="79" t="e">
        <f>#REF!</f>
        <v>#REF!</v>
      </c>
      <c r="V62" s="79" t="e">
        <f>#REF!</f>
        <v>#REF!</v>
      </c>
      <c r="W62" s="79" t="e">
        <f>#REF!</f>
        <v>#REF!</v>
      </c>
      <c r="X62" s="1270"/>
      <c r="Y62" s="1271"/>
      <c r="Z62" s="79" t="e">
        <f>#REF!</f>
        <v>#REF!</v>
      </c>
      <c r="AA62" s="79" t="e">
        <f>#REF!</f>
        <v>#REF!</v>
      </c>
      <c r="AB62" s="79" t="e">
        <f>#REF!</f>
        <v>#REF!</v>
      </c>
      <c r="AC62" s="79" t="e">
        <f>#REF!</f>
        <v>#REF!</v>
      </c>
      <c r="AD62" s="79" t="e">
        <f>#REF!</f>
        <v>#REF!</v>
      </c>
      <c r="AE62" s="79" t="e">
        <f>#REF!</f>
        <v>#REF!</v>
      </c>
      <c r="AF62" s="79" t="e">
        <f>#REF!</f>
        <v>#REF!</v>
      </c>
      <c r="AG62" s="79" t="e">
        <f>#REF!</f>
        <v>#REF!</v>
      </c>
      <c r="AH62" s="79" t="e">
        <f>#REF!</f>
        <v>#REF!</v>
      </c>
      <c r="AI62" s="79" t="e">
        <f>#REF!</f>
        <v>#REF!</v>
      </c>
      <c r="AJ62" s="79" t="e">
        <f>#REF!</f>
        <v>#REF!</v>
      </c>
      <c r="AK62" s="79" t="e">
        <f>#REF!</f>
        <v>#REF!</v>
      </c>
      <c r="AL62" s="79" t="e">
        <f>#REF!</f>
        <v>#REF!</v>
      </c>
      <c r="AM62" s="79" t="e">
        <f>#REF!</f>
        <v>#REF!</v>
      </c>
      <c r="AN62" s="79" t="e">
        <f>#REF!</f>
        <v>#REF!</v>
      </c>
      <c r="AO62" s="79" t="e">
        <f>#REF!</f>
        <v>#REF!</v>
      </c>
      <c r="AP62" s="79" t="e">
        <f>#REF!</f>
        <v>#REF!</v>
      </c>
      <c r="AQ62" s="79" t="e">
        <f>#REF!</f>
        <v>#REF!</v>
      </c>
      <c r="AR62" s="79" t="e">
        <f>#REF!</f>
        <v>#REF!</v>
      </c>
      <c r="AS62" s="79" t="e">
        <f>#REF!</f>
        <v>#REF!</v>
      </c>
      <c r="AT62" s="79" t="e">
        <f>#REF!</f>
        <v>#REF!</v>
      </c>
      <c r="AU62" s="79" t="e">
        <f>#REF!</f>
        <v>#REF!</v>
      </c>
      <c r="AV62" s="1261"/>
      <c r="AW62" s="1262"/>
      <c r="AX62" s="1303"/>
      <c r="AY62" s="1304"/>
      <c r="AZ62" s="1304"/>
      <c r="BA62" s="1304"/>
      <c r="BB62" s="1304"/>
      <c r="BC62" s="1304"/>
      <c r="BD62" s="1304"/>
      <c r="BE62" s="1304"/>
      <c r="BF62" s="1305"/>
      <c r="BG62" s="24"/>
      <c r="BH62" s="1238" t="e">
        <f>SUM(G62:W62,Z62:AU62)</f>
        <v>#REF!</v>
      </c>
      <c r="BI62" s="1238" t="e">
        <f>SUM(G63:W63,Z63:AU63)</f>
        <v>#REF!</v>
      </c>
    </row>
    <row r="63" spans="1:61" ht="15.75" thickBot="1">
      <c r="A63" s="1240"/>
      <c r="B63" s="1235"/>
      <c r="C63" s="1250"/>
      <c r="D63" s="1251"/>
      <c r="E63" s="90" t="s">
        <v>247</v>
      </c>
      <c r="F63" s="95"/>
      <c r="G63" s="17" t="e">
        <f>G62/2</f>
        <v>#REF!</v>
      </c>
      <c r="H63" s="81" t="e">
        <f t="shared" ref="H63:AU63" si="22">H62/2</f>
        <v>#REF!</v>
      </c>
      <c r="I63" s="81" t="e">
        <f t="shared" si="22"/>
        <v>#REF!</v>
      </c>
      <c r="J63" s="81" t="e">
        <f t="shared" si="22"/>
        <v>#REF!</v>
      </c>
      <c r="K63" s="81" t="e">
        <f t="shared" si="22"/>
        <v>#REF!</v>
      </c>
      <c r="L63" s="81" t="e">
        <f t="shared" si="22"/>
        <v>#REF!</v>
      </c>
      <c r="M63" s="81" t="e">
        <f t="shared" si="22"/>
        <v>#REF!</v>
      </c>
      <c r="N63" s="81" t="e">
        <f t="shared" si="22"/>
        <v>#REF!</v>
      </c>
      <c r="O63" s="81" t="e">
        <f t="shared" si="22"/>
        <v>#REF!</v>
      </c>
      <c r="P63" s="81" t="e">
        <f t="shared" si="22"/>
        <v>#REF!</v>
      </c>
      <c r="Q63" s="81" t="e">
        <f t="shared" si="22"/>
        <v>#REF!</v>
      </c>
      <c r="R63" s="81" t="e">
        <f t="shared" si="22"/>
        <v>#REF!</v>
      </c>
      <c r="S63" s="81" t="e">
        <f t="shared" si="22"/>
        <v>#REF!</v>
      </c>
      <c r="T63" s="81" t="e">
        <f t="shared" si="22"/>
        <v>#REF!</v>
      </c>
      <c r="U63" s="81" t="e">
        <f t="shared" si="22"/>
        <v>#REF!</v>
      </c>
      <c r="V63" s="81" t="e">
        <f t="shared" si="22"/>
        <v>#REF!</v>
      </c>
      <c r="W63" s="81">
        <v>1</v>
      </c>
      <c r="X63" s="1270"/>
      <c r="Y63" s="1271"/>
      <c r="Z63" s="81" t="e">
        <f t="shared" si="22"/>
        <v>#REF!</v>
      </c>
      <c r="AA63" s="81" t="e">
        <f t="shared" si="22"/>
        <v>#REF!</v>
      </c>
      <c r="AB63" s="81" t="e">
        <f t="shared" si="22"/>
        <v>#REF!</v>
      </c>
      <c r="AC63" s="81" t="e">
        <f t="shared" si="22"/>
        <v>#REF!</v>
      </c>
      <c r="AD63" s="81" t="e">
        <f t="shared" si="22"/>
        <v>#REF!</v>
      </c>
      <c r="AE63" s="81" t="e">
        <f t="shared" si="22"/>
        <v>#REF!</v>
      </c>
      <c r="AF63" s="81" t="e">
        <f t="shared" si="22"/>
        <v>#REF!</v>
      </c>
      <c r="AG63" s="81" t="e">
        <f t="shared" si="22"/>
        <v>#REF!</v>
      </c>
      <c r="AH63" s="81" t="e">
        <f t="shared" si="22"/>
        <v>#REF!</v>
      </c>
      <c r="AI63" s="81" t="e">
        <f t="shared" si="22"/>
        <v>#REF!</v>
      </c>
      <c r="AJ63" s="81" t="e">
        <f t="shared" si="22"/>
        <v>#REF!</v>
      </c>
      <c r="AK63" s="81" t="e">
        <f t="shared" si="22"/>
        <v>#REF!</v>
      </c>
      <c r="AL63" s="81" t="e">
        <f t="shared" si="22"/>
        <v>#REF!</v>
      </c>
      <c r="AM63" s="81" t="e">
        <f t="shared" si="22"/>
        <v>#REF!</v>
      </c>
      <c r="AN63" s="81" t="e">
        <f t="shared" si="22"/>
        <v>#REF!</v>
      </c>
      <c r="AO63" s="81" t="e">
        <f t="shared" si="22"/>
        <v>#REF!</v>
      </c>
      <c r="AP63" s="81" t="e">
        <f t="shared" si="22"/>
        <v>#REF!</v>
      </c>
      <c r="AQ63" s="81" t="e">
        <f t="shared" si="22"/>
        <v>#REF!</v>
      </c>
      <c r="AR63" s="81" t="e">
        <f t="shared" si="22"/>
        <v>#REF!</v>
      </c>
      <c r="AS63" s="81" t="e">
        <f t="shared" si="22"/>
        <v>#REF!</v>
      </c>
      <c r="AT63" s="81" t="e">
        <f t="shared" si="22"/>
        <v>#REF!</v>
      </c>
      <c r="AU63" s="81" t="e">
        <f t="shared" si="22"/>
        <v>#REF!</v>
      </c>
      <c r="AV63" s="1261"/>
      <c r="AW63" s="1262"/>
      <c r="AX63" s="1303"/>
      <c r="AY63" s="1304"/>
      <c r="AZ63" s="1304"/>
      <c r="BA63" s="1304"/>
      <c r="BB63" s="1304"/>
      <c r="BC63" s="1304"/>
      <c r="BD63" s="1304"/>
      <c r="BE63" s="1304"/>
      <c r="BF63" s="1305"/>
      <c r="BG63" s="24"/>
      <c r="BH63" s="1239"/>
      <c r="BI63" s="1239"/>
    </row>
    <row r="64" spans="1:61">
      <c r="A64" s="1240"/>
      <c r="B64" s="1285" t="s">
        <v>123</v>
      </c>
      <c r="C64" s="1248" t="s">
        <v>124</v>
      </c>
      <c r="D64" s="1249"/>
      <c r="E64" s="89" t="s">
        <v>246</v>
      </c>
      <c r="F64" s="95"/>
      <c r="G64" s="15" t="e">
        <f>#REF!</f>
        <v>#REF!</v>
      </c>
      <c r="H64" s="79" t="e">
        <f>#REF!</f>
        <v>#REF!</v>
      </c>
      <c r="I64" s="79" t="e">
        <f>#REF!</f>
        <v>#REF!</v>
      </c>
      <c r="J64" s="79" t="e">
        <f>#REF!</f>
        <v>#REF!</v>
      </c>
      <c r="K64" s="79" t="e">
        <f>#REF!</f>
        <v>#REF!</v>
      </c>
      <c r="L64" s="79" t="e">
        <f>#REF!</f>
        <v>#REF!</v>
      </c>
      <c r="M64" s="79" t="e">
        <f>#REF!</f>
        <v>#REF!</v>
      </c>
      <c r="N64" s="79" t="e">
        <f>#REF!</f>
        <v>#REF!</v>
      </c>
      <c r="O64" s="79" t="e">
        <f>#REF!</f>
        <v>#REF!</v>
      </c>
      <c r="P64" s="79" t="e">
        <f>#REF!</f>
        <v>#REF!</v>
      </c>
      <c r="Q64" s="79" t="e">
        <f>#REF!</f>
        <v>#REF!</v>
      </c>
      <c r="R64" s="79" t="e">
        <f>#REF!</f>
        <v>#REF!</v>
      </c>
      <c r="S64" s="79" t="e">
        <f>#REF!</f>
        <v>#REF!</v>
      </c>
      <c r="T64" s="79" t="e">
        <f>#REF!</f>
        <v>#REF!</v>
      </c>
      <c r="U64" s="79" t="e">
        <f>#REF!</f>
        <v>#REF!</v>
      </c>
      <c r="V64" s="79" t="e">
        <f>#REF!</f>
        <v>#REF!</v>
      </c>
      <c r="W64" s="79" t="e">
        <f>#REF!</f>
        <v>#REF!</v>
      </c>
      <c r="X64" s="1270"/>
      <c r="Y64" s="1271"/>
      <c r="Z64" s="79" t="e">
        <f>#REF!</f>
        <v>#REF!</v>
      </c>
      <c r="AA64" s="79" t="e">
        <f>#REF!</f>
        <v>#REF!</v>
      </c>
      <c r="AB64" s="79" t="e">
        <f>#REF!</f>
        <v>#REF!</v>
      </c>
      <c r="AC64" s="79" t="e">
        <f>#REF!</f>
        <v>#REF!</v>
      </c>
      <c r="AD64" s="79" t="e">
        <f>#REF!</f>
        <v>#REF!</v>
      </c>
      <c r="AE64" s="79" t="e">
        <f>#REF!</f>
        <v>#REF!</v>
      </c>
      <c r="AF64" s="79" t="e">
        <f>#REF!</f>
        <v>#REF!</v>
      </c>
      <c r="AG64" s="79" t="e">
        <f>#REF!</f>
        <v>#REF!</v>
      </c>
      <c r="AH64" s="79" t="e">
        <f>#REF!</f>
        <v>#REF!</v>
      </c>
      <c r="AI64" s="79" t="e">
        <f>#REF!</f>
        <v>#REF!</v>
      </c>
      <c r="AJ64" s="79" t="e">
        <f>#REF!</f>
        <v>#REF!</v>
      </c>
      <c r="AK64" s="79" t="e">
        <f>#REF!</f>
        <v>#REF!</v>
      </c>
      <c r="AL64" s="79" t="e">
        <f>#REF!</f>
        <v>#REF!</v>
      </c>
      <c r="AM64" s="79" t="e">
        <f>#REF!</f>
        <v>#REF!</v>
      </c>
      <c r="AN64" s="79" t="e">
        <f>#REF!</f>
        <v>#REF!</v>
      </c>
      <c r="AO64" s="79" t="e">
        <f>#REF!</f>
        <v>#REF!</v>
      </c>
      <c r="AP64" s="79" t="e">
        <f>#REF!</f>
        <v>#REF!</v>
      </c>
      <c r="AQ64" s="79" t="e">
        <f>#REF!</f>
        <v>#REF!</v>
      </c>
      <c r="AR64" s="79" t="e">
        <f>#REF!</f>
        <v>#REF!</v>
      </c>
      <c r="AS64" s="79" t="e">
        <f>#REF!</f>
        <v>#REF!</v>
      </c>
      <c r="AT64" s="79" t="e">
        <f>#REF!</f>
        <v>#REF!</v>
      </c>
      <c r="AU64" s="79" t="e">
        <f>#REF!</f>
        <v>#REF!</v>
      </c>
      <c r="AV64" s="1261"/>
      <c r="AW64" s="1262"/>
      <c r="AX64" s="1303"/>
      <c r="AY64" s="1304"/>
      <c r="AZ64" s="1304"/>
      <c r="BA64" s="1304"/>
      <c r="BB64" s="1304"/>
      <c r="BC64" s="1304"/>
      <c r="BD64" s="1304"/>
      <c r="BE64" s="1304"/>
      <c r="BF64" s="1305"/>
      <c r="BG64" s="24"/>
      <c r="BH64" s="1238" t="e">
        <f>SUM(G64:W64,Z64:AU64)</f>
        <v>#REF!</v>
      </c>
      <c r="BI64" s="1238" t="e">
        <f>SUM(G65:W65,Z65:AU65)</f>
        <v>#REF!</v>
      </c>
    </row>
    <row r="65" spans="1:61" ht="15.75" thickBot="1">
      <c r="A65" s="1240"/>
      <c r="B65" s="1285"/>
      <c r="C65" s="1250"/>
      <c r="D65" s="1251"/>
      <c r="E65" s="90" t="s">
        <v>247</v>
      </c>
      <c r="F65" s="95"/>
      <c r="G65" s="17" t="e">
        <f>G64/2</f>
        <v>#REF!</v>
      </c>
      <c r="H65" s="81" t="e">
        <f t="shared" ref="H65:AU65" si="23">H64/2</f>
        <v>#REF!</v>
      </c>
      <c r="I65" s="81" t="e">
        <f t="shared" si="23"/>
        <v>#REF!</v>
      </c>
      <c r="J65" s="81" t="e">
        <f t="shared" si="23"/>
        <v>#REF!</v>
      </c>
      <c r="K65" s="81" t="e">
        <f t="shared" si="23"/>
        <v>#REF!</v>
      </c>
      <c r="L65" s="81" t="e">
        <f t="shared" si="23"/>
        <v>#REF!</v>
      </c>
      <c r="M65" s="81" t="e">
        <f t="shared" si="23"/>
        <v>#REF!</v>
      </c>
      <c r="N65" s="81" t="e">
        <f t="shared" si="23"/>
        <v>#REF!</v>
      </c>
      <c r="O65" s="81" t="e">
        <f t="shared" si="23"/>
        <v>#REF!</v>
      </c>
      <c r="P65" s="81" t="e">
        <f t="shared" si="23"/>
        <v>#REF!</v>
      </c>
      <c r="Q65" s="81" t="e">
        <f t="shared" si="23"/>
        <v>#REF!</v>
      </c>
      <c r="R65" s="81" t="e">
        <f t="shared" si="23"/>
        <v>#REF!</v>
      </c>
      <c r="S65" s="81" t="e">
        <f t="shared" si="23"/>
        <v>#REF!</v>
      </c>
      <c r="T65" s="81" t="e">
        <f t="shared" si="23"/>
        <v>#REF!</v>
      </c>
      <c r="U65" s="81" t="e">
        <f t="shared" si="23"/>
        <v>#REF!</v>
      </c>
      <c r="V65" s="81" t="e">
        <f t="shared" si="23"/>
        <v>#REF!</v>
      </c>
      <c r="W65" s="81" t="e">
        <f t="shared" si="23"/>
        <v>#REF!</v>
      </c>
      <c r="X65" s="1270"/>
      <c r="Y65" s="1271"/>
      <c r="Z65" s="81" t="e">
        <f t="shared" si="23"/>
        <v>#REF!</v>
      </c>
      <c r="AA65" s="81" t="e">
        <f t="shared" si="23"/>
        <v>#REF!</v>
      </c>
      <c r="AB65" s="81" t="e">
        <f t="shared" si="23"/>
        <v>#REF!</v>
      </c>
      <c r="AC65" s="81" t="e">
        <f t="shared" si="23"/>
        <v>#REF!</v>
      </c>
      <c r="AD65" s="81" t="e">
        <f t="shared" si="23"/>
        <v>#REF!</v>
      </c>
      <c r="AE65" s="81" t="e">
        <f t="shared" si="23"/>
        <v>#REF!</v>
      </c>
      <c r="AF65" s="81" t="e">
        <f t="shared" si="23"/>
        <v>#REF!</v>
      </c>
      <c r="AG65" s="81" t="e">
        <f t="shared" si="23"/>
        <v>#REF!</v>
      </c>
      <c r="AH65" s="81" t="e">
        <f t="shared" si="23"/>
        <v>#REF!</v>
      </c>
      <c r="AI65" s="81" t="e">
        <f t="shared" si="23"/>
        <v>#REF!</v>
      </c>
      <c r="AJ65" s="81" t="e">
        <f t="shared" si="23"/>
        <v>#REF!</v>
      </c>
      <c r="AK65" s="81" t="e">
        <f t="shared" si="23"/>
        <v>#REF!</v>
      </c>
      <c r="AL65" s="81" t="e">
        <f t="shared" si="23"/>
        <v>#REF!</v>
      </c>
      <c r="AM65" s="81" t="e">
        <f t="shared" si="23"/>
        <v>#REF!</v>
      </c>
      <c r="AN65" s="81" t="e">
        <f t="shared" si="23"/>
        <v>#REF!</v>
      </c>
      <c r="AO65" s="81" t="e">
        <f t="shared" si="23"/>
        <v>#REF!</v>
      </c>
      <c r="AP65" s="81" t="e">
        <f t="shared" si="23"/>
        <v>#REF!</v>
      </c>
      <c r="AQ65" s="81" t="e">
        <f t="shared" si="23"/>
        <v>#REF!</v>
      </c>
      <c r="AR65" s="81" t="e">
        <f t="shared" si="23"/>
        <v>#REF!</v>
      </c>
      <c r="AS65" s="81" t="e">
        <f t="shared" si="23"/>
        <v>#REF!</v>
      </c>
      <c r="AT65" s="81" t="e">
        <f t="shared" si="23"/>
        <v>#REF!</v>
      </c>
      <c r="AU65" s="81" t="e">
        <f t="shared" si="23"/>
        <v>#REF!</v>
      </c>
      <c r="AV65" s="1261"/>
      <c r="AW65" s="1262"/>
      <c r="AX65" s="1303"/>
      <c r="AY65" s="1304"/>
      <c r="AZ65" s="1304"/>
      <c r="BA65" s="1304"/>
      <c r="BB65" s="1304"/>
      <c r="BC65" s="1304"/>
      <c r="BD65" s="1304"/>
      <c r="BE65" s="1304"/>
      <c r="BF65" s="1305"/>
      <c r="BG65" s="24"/>
      <c r="BH65" s="1239"/>
      <c r="BI65" s="1239"/>
    </row>
    <row r="66" spans="1:61">
      <c r="A66" s="1240"/>
      <c r="B66" s="1234" t="s">
        <v>125</v>
      </c>
      <c r="C66" s="1310" t="s">
        <v>126</v>
      </c>
      <c r="D66" s="1249"/>
      <c r="E66" s="89" t="s">
        <v>246</v>
      </c>
      <c r="F66" s="64"/>
      <c r="G66" s="15" t="e">
        <f>#REF!</f>
        <v>#REF!</v>
      </c>
      <c r="H66" s="79" t="e">
        <f>#REF!</f>
        <v>#REF!</v>
      </c>
      <c r="I66" s="79" t="e">
        <f>#REF!</f>
        <v>#REF!</v>
      </c>
      <c r="J66" s="79" t="e">
        <f>#REF!</f>
        <v>#REF!</v>
      </c>
      <c r="K66" s="79" t="e">
        <f>#REF!</f>
        <v>#REF!</v>
      </c>
      <c r="L66" s="79" t="e">
        <f>#REF!</f>
        <v>#REF!</v>
      </c>
      <c r="M66" s="79" t="e">
        <f>#REF!</f>
        <v>#REF!</v>
      </c>
      <c r="N66" s="79" t="e">
        <f>#REF!</f>
        <v>#REF!</v>
      </c>
      <c r="O66" s="79" t="e">
        <f>#REF!</f>
        <v>#REF!</v>
      </c>
      <c r="P66" s="79" t="e">
        <f>#REF!</f>
        <v>#REF!</v>
      </c>
      <c r="Q66" s="79" t="e">
        <f>#REF!</f>
        <v>#REF!</v>
      </c>
      <c r="R66" s="79" t="e">
        <f>#REF!</f>
        <v>#REF!</v>
      </c>
      <c r="S66" s="79" t="e">
        <f>#REF!</f>
        <v>#REF!</v>
      </c>
      <c r="T66" s="79" t="e">
        <f>#REF!</f>
        <v>#REF!</v>
      </c>
      <c r="U66" s="79" t="e">
        <f>#REF!</f>
        <v>#REF!</v>
      </c>
      <c r="V66" s="79" t="e">
        <f>#REF!</f>
        <v>#REF!</v>
      </c>
      <c r="W66" s="79" t="e">
        <f>#REF!</f>
        <v>#REF!</v>
      </c>
      <c r="X66" s="1270"/>
      <c r="Y66" s="1271"/>
      <c r="Z66" s="79" t="e">
        <f>#REF!</f>
        <v>#REF!</v>
      </c>
      <c r="AA66" s="79" t="e">
        <f>#REF!</f>
        <v>#REF!</v>
      </c>
      <c r="AB66" s="79" t="e">
        <f>#REF!</f>
        <v>#REF!</v>
      </c>
      <c r="AC66" s="79" t="e">
        <f>#REF!</f>
        <v>#REF!</v>
      </c>
      <c r="AD66" s="79" t="e">
        <f>#REF!</f>
        <v>#REF!</v>
      </c>
      <c r="AE66" s="79" t="e">
        <f>#REF!</f>
        <v>#REF!</v>
      </c>
      <c r="AF66" s="79" t="e">
        <f>#REF!</f>
        <v>#REF!</v>
      </c>
      <c r="AG66" s="79" t="e">
        <f>#REF!</f>
        <v>#REF!</v>
      </c>
      <c r="AH66" s="79" t="e">
        <f>#REF!</f>
        <v>#REF!</v>
      </c>
      <c r="AI66" s="79" t="e">
        <f>#REF!</f>
        <v>#REF!</v>
      </c>
      <c r="AJ66" s="79" t="e">
        <f>#REF!</f>
        <v>#REF!</v>
      </c>
      <c r="AK66" s="79" t="e">
        <f>#REF!</f>
        <v>#REF!</v>
      </c>
      <c r="AL66" s="79" t="e">
        <f>#REF!</f>
        <v>#REF!</v>
      </c>
      <c r="AM66" s="79" t="e">
        <f>#REF!</f>
        <v>#REF!</v>
      </c>
      <c r="AN66" s="79" t="e">
        <f>#REF!</f>
        <v>#REF!</v>
      </c>
      <c r="AO66" s="79" t="e">
        <f>#REF!</f>
        <v>#REF!</v>
      </c>
      <c r="AP66" s="79" t="e">
        <f>#REF!</f>
        <v>#REF!</v>
      </c>
      <c r="AQ66" s="79" t="e">
        <f>#REF!</f>
        <v>#REF!</v>
      </c>
      <c r="AR66" s="79" t="e">
        <f>#REF!</f>
        <v>#REF!</v>
      </c>
      <c r="AS66" s="79" t="e">
        <f>#REF!</f>
        <v>#REF!</v>
      </c>
      <c r="AT66" s="79" t="e">
        <f>#REF!</f>
        <v>#REF!</v>
      </c>
      <c r="AU66" s="79" t="e">
        <f>#REF!</f>
        <v>#REF!</v>
      </c>
      <c r="AV66" s="1261"/>
      <c r="AW66" s="1262"/>
      <c r="AX66" s="1303"/>
      <c r="AY66" s="1304"/>
      <c r="AZ66" s="1304"/>
      <c r="BA66" s="1304"/>
      <c r="BB66" s="1304"/>
      <c r="BC66" s="1304"/>
      <c r="BD66" s="1304"/>
      <c r="BE66" s="1304"/>
      <c r="BF66" s="1305"/>
      <c r="BG66" s="24"/>
      <c r="BH66" s="1238" t="e">
        <f>SUM(G66:W66,Z66:AU66)</f>
        <v>#REF!</v>
      </c>
      <c r="BI66" s="1238" t="e">
        <f>SUM(G67:W67,Z67:AU67)</f>
        <v>#REF!</v>
      </c>
    </row>
    <row r="67" spans="1:61">
      <c r="A67" s="1240"/>
      <c r="B67" s="1235"/>
      <c r="C67" s="1311"/>
      <c r="D67" s="1251"/>
      <c r="E67" s="101" t="s">
        <v>247</v>
      </c>
      <c r="F67" s="64"/>
      <c r="G67" s="17" t="e">
        <f>G66/2</f>
        <v>#REF!</v>
      </c>
      <c r="H67" s="81" t="e">
        <f t="shared" ref="H67:AU67" si="24">H66/2</f>
        <v>#REF!</v>
      </c>
      <c r="I67" s="81" t="e">
        <f t="shared" si="24"/>
        <v>#REF!</v>
      </c>
      <c r="J67" s="81" t="e">
        <f t="shared" si="24"/>
        <v>#REF!</v>
      </c>
      <c r="K67" s="81" t="e">
        <f t="shared" si="24"/>
        <v>#REF!</v>
      </c>
      <c r="L67" s="81" t="e">
        <f t="shared" si="24"/>
        <v>#REF!</v>
      </c>
      <c r="M67" s="81" t="e">
        <f t="shared" si="24"/>
        <v>#REF!</v>
      </c>
      <c r="N67" s="81" t="e">
        <f t="shared" si="24"/>
        <v>#REF!</v>
      </c>
      <c r="O67" s="81" t="e">
        <f t="shared" si="24"/>
        <v>#REF!</v>
      </c>
      <c r="P67" s="81" t="e">
        <f t="shared" si="24"/>
        <v>#REF!</v>
      </c>
      <c r="Q67" s="81" t="e">
        <f t="shared" si="24"/>
        <v>#REF!</v>
      </c>
      <c r="R67" s="81" t="e">
        <f t="shared" si="24"/>
        <v>#REF!</v>
      </c>
      <c r="S67" s="81" t="e">
        <f t="shared" si="24"/>
        <v>#REF!</v>
      </c>
      <c r="T67" s="81" t="e">
        <f t="shared" si="24"/>
        <v>#REF!</v>
      </c>
      <c r="U67" s="81" t="e">
        <f t="shared" si="24"/>
        <v>#REF!</v>
      </c>
      <c r="V67" s="81" t="e">
        <f t="shared" si="24"/>
        <v>#REF!</v>
      </c>
      <c r="W67" s="81" t="e">
        <f t="shared" si="24"/>
        <v>#REF!</v>
      </c>
      <c r="X67" s="1270"/>
      <c r="Y67" s="1271"/>
      <c r="Z67" s="81" t="e">
        <f t="shared" si="24"/>
        <v>#REF!</v>
      </c>
      <c r="AA67" s="81" t="e">
        <f t="shared" si="24"/>
        <v>#REF!</v>
      </c>
      <c r="AB67" s="81" t="e">
        <f t="shared" si="24"/>
        <v>#REF!</v>
      </c>
      <c r="AC67" s="81" t="e">
        <f t="shared" si="24"/>
        <v>#REF!</v>
      </c>
      <c r="AD67" s="81" t="e">
        <f t="shared" si="24"/>
        <v>#REF!</v>
      </c>
      <c r="AE67" s="81" t="e">
        <f t="shared" si="24"/>
        <v>#REF!</v>
      </c>
      <c r="AF67" s="81" t="e">
        <f t="shared" si="24"/>
        <v>#REF!</v>
      </c>
      <c r="AG67" s="81" t="e">
        <f t="shared" si="24"/>
        <v>#REF!</v>
      </c>
      <c r="AH67" s="81" t="e">
        <f t="shared" si="24"/>
        <v>#REF!</v>
      </c>
      <c r="AI67" s="81" t="e">
        <f t="shared" si="24"/>
        <v>#REF!</v>
      </c>
      <c r="AJ67" s="81" t="e">
        <f t="shared" si="24"/>
        <v>#REF!</v>
      </c>
      <c r="AK67" s="81" t="e">
        <f t="shared" si="24"/>
        <v>#REF!</v>
      </c>
      <c r="AL67" s="81" t="e">
        <f t="shared" si="24"/>
        <v>#REF!</v>
      </c>
      <c r="AM67" s="81" t="e">
        <f t="shared" si="24"/>
        <v>#REF!</v>
      </c>
      <c r="AN67" s="81" t="e">
        <f t="shared" si="24"/>
        <v>#REF!</v>
      </c>
      <c r="AO67" s="81" t="e">
        <f t="shared" si="24"/>
        <v>#REF!</v>
      </c>
      <c r="AP67" s="81" t="e">
        <f t="shared" si="24"/>
        <v>#REF!</v>
      </c>
      <c r="AQ67" s="81" t="e">
        <f t="shared" si="24"/>
        <v>#REF!</v>
      </c>
      <c r="AR67" s="81" t="e">
        <f t="shared" si="24"/>
        <v>#REF!</v>
      </c>
      <c r="AS67" s="81" t="e">
        <f t="shared" si="24"/>
        <v>#REF!</v>
      </c>
      <c r="AT67" s="81" t="e">
        <f t="shared" si="24"/>
        <v>#REF!</v>
      </c>
      <c r="AU67" s="81" t="e">
        <f t="shared" si="24"/>
        <v>#REF!</v>
      </c>
      <c r="AV67" s="1261"/>
      <c r="AW67" s="1262"/>
      <c r="AX67" s="1303"/>
      <c r="AY67" s="1304"/>
      <c r="AZ67" s="1304"/>
      <c r="BA67" s="1304"/>
      <c r="BB67" s="1304"/>
      <c r="BC67" s="1304"/>
      <c r="BD67" s="1304"/>
      <c r="BE67" s="1304"/>
      <c r="BF67" s="1305"/>
      <c r="BG67" s="24"/>
      <c r="BH67" s="1239"/>
      <c r="BI67" s="1239"/>
    </row>
    <row r="68" spans="1:61" ht="15.75" thickBot="1">
      <c r="A68" s="1240"/>
      <c r="B68" s="60"/>
      <c r="C68" s="1325"/>
      <c r="D68" s="1326"/>
      <c r="E68" s="61"/>
      <c r="F68" s="100"/>
      <c r="G68" s="93" t="e">
        <f>G34+G60</f>
        <v>#REF!</v>
      </c>
      <c r="H68" s="93" t="e">
        <f t="shared" ref="H68:W68" si="25">H34+H60</f>
        <v>#REF!</v>
      </c>
      <c r="I68" s="93" t="e">
        <f t="shared" si="25"/>
        <v>#REF!</v>
      </c>
      <c r="J68" s="93" t="e">
        <f t="shared" si="25"/>
        <v>#REF!</v>
      </c>
      <c r="K68" s="93" t="e">
        <f t="shared" si="25"/>
        <v>#REF!</v>
      </c>
      <c r="L68" s="93" t="e">
        <f t="shared" si="25"/>
        <v>#REF!</v>
      </c>
      <c r="M68" s="93" t="e">
        <f t="shared" si="25"/>
        <v>#REF!</v>
      </c>
      <c r="N68" s="93" t="e">
        <f t="shared" si="25"/>
        <v>#REF!</v>
      </c>
      <c r="O68" s="93" t="e">
        <f t="shared" si="25"/>
        <v>#REF!</v>
      </c>
      <c r="P68" s="93" t="e">
        <f t="shared" si="25"/>
        <v>#REF!</v>
      </c>
      <c r="Q68" s="93" t="e">
        <f t="shared" si="25"/>
        <v>#REF!</v>
      </c>
      <c r="R68" s="93" t="e">
        <f t="shared" si="25"/>
        <v>#REF!</v>
      </c>
      <c r="S68" s="93" t="e">
        <f t="shared" si="25"/>
        <v>#REF!</v>
      </c>
      <c r="T68" s="93" t="e">
        <f t="shared" si="25"/>
        <v>#REF!</v>
      </c>
      <c r="U68" s="93" t="e">
        <f t="shared" si="25"/>
        <v>#REF!</v>
      </c>
      <c r="V68" s="93" t="e">
        <f t="shared" si="25"/>
        <v>#REF!</v>
      </c>
      <c r="W68" s="93" t="e">
        <f t="shared" si="25"/>
        <v>#REF!</v>
      </c>
      <c r="X68" s="1272"/>
      <c r="Y68" s="1273"/>
      <c r="Z68" s="62" t="e">
        <f>Z34+Z60</f>
        <v>#REF!</v>
      </c>
      <c r="AA68" s="93" t="e">
        <f t="shared" ref="AA68:AU68" si="26">AA34+AA60</f>
        <v>#REF!</v>
      </c>
      <c r="AB68" s="93" t="e">
        <f t="shared" si="26"/>
        <v>#REF!</v>
      </c>
      <c r="AC68" s="93" t="e">
        <f t="shared" si="26"/>
        <v>#REF!</v>
      </c>
      <c r="AD68" s="93" t="e">
        <f t="shared" si="26"/>
        <v>#REF!</v>
      </c>
      <c r="AE68" s="93" t="e">
        <f t="shared" si="26"/>
        <v>#REF!</v>
      </c>
      <c r="AF68" s="93" t="e">
        <f t="shared" si="26"/>
        <v>#REF!</v>
      </c>
      <c r="AG68" s="93" t="e">
        <f t="shared" si="26"/>
        <v>#REF!</v>
      </c>
      <c r="AH68" s="93" t="e">
        <f t="shared" si="26"/>
        <v>#REF!</v>
      </c>
      <c r="AI68" s="93" t="e">
        <f t="shared" si="26"/>
        <v>#REF!</v>
      </c>
      <c r="AJ68" s="93" t="e">
        <f t="shared" si="26"/>
        <v>#REF!</v>
      </c>
      <c r="AK68" s="93" t="e">
        <f t="shared" si="26"/>
        <v>#REF!</v>
      </c>
      <c r="AL68" s="93" t="e">
        <f t="shared" si="26"/>
        <v>#REF!</v>
      </c>
      <c r="AM68" s="93" t="e">
        <f t="shared" si="26"/>
        <v>#REF!</v>
      </c>
      <c r="AN68" s="93" t="e">
        <f t="shared" si="26"/>
        <v>#REF!</v>
      </c>
      <c r="AO68" s="93" t="e">
        <f t="shared" si="26"/>
        <v>#REF!</v>
      </c>
      <c r="AP68" s="93" t="e">
        <f t="shared" si="26"/>
        <v>#REF!</v>
      </c>
      <c r="AQ68" s="93" t="e">
        <f t="shared" si="26"/>
        <v>#REF!</v>
      </c>
      <c r="AR68" s="93" t="e">
        <f t="shared" si="26"/>
        <v>#REF!</v>
      </c>
      <c r="AS68" s="93" t="e">
        <f t="shared" si="26"/>
        <v>#REF!</v>
      </c>
      <c r="AT68" s="93" t="e">
        <f t="shared" si="26"/>
        <v>#REF!</v>
      </c>
      <c r="AU68" s="93" t="e">
        <f t="shared" si="26"/>
        <v>#REF!</v>
      </c>
      <c r="AV68" s="1263"/>
      <c r="AW68" s="1264"/>
      <c r="AX68" s="1306"/>
      <c r="AY68" s="1307"/>
      <c r="AZ68" s="1307"/>
      <c r="BA68" s="1307"/>
      <c r="BB68" s="1307"/>
      <c r="BC68" s="1307"/>
      <c r="BD68" s="1307"/>
      <c r="BE68" s="1307"/>
      <c r="BF68" s="1308"/>
      <c r="BG68" s="24"/>
      <c r="BH68" s="104" t="e">
        <f>SUM(BH60+BH34)</f>
        <v>#REF!</v>
      </c>
      <c r="BI68" s="104" t="e">
        <f>SUM(BI60+BI34)</f>
        <v>#REF!</v>
      </c>
    </row>
    <row r="69" spans="1:61" ht="16.5" thickBot="1">
      <c r="A69" s="1240"/>
      <c r="B69" s="1320" t="s">
        <v>254</v>
      </c>
      <c r="C69" s="1320"/>
      <c r="D69" s="1320"/>
      <c r="E69" s="1320"/>
      <c r="F69" s="1320"/>
      <c r="G69" s="1321"/>
      <c r="H69" s="1321"/>
      <c r="I69" s="1321"/>
      <c r="J69" s="1321"/>
      <c r="K69" s="1321"/>
      <c r="L69" s="1321"/>
      <c r="M69" s="1321"/>
      <c r="N69" s="1321"/>
      <c r="O69" s="1321"/>
      <c r="P69" s="1321"/>
      <c r="Q69" s="1321"/>
      <c r="R69" s="1321"/>
      <c r="S69" s="1321"/>
      <c r="T69" s="1321"/>
      <c r="U69" s="1321"/>
      <c r="V69" s="1321"/>
      <c r="W69" s="1321"/>
      <c r="X69" s="1320"/>
      <c r="Y69" s="1320"/>
      <c r="Z69" s="1320"/>
      <c r="AA69" s="1322"/>
      <c r="AB69" s="1320"/>
      <c r="AC69" s="1320"/>
      <c r="AD69" s="1320"/>
      <c r="AE69" s="1320"/>
      <c r="AF69" s="1320"/>
      <c r="AG69" s="1320"/>
      <c r="AH69" s="1320"/>
      <c r="AI69" s="1320"/>
      <c r="AJ69" s="1320"/>
      <c r="AK69" s="1320"/>
      <c r="AL69" s="1320"/>
      <c r="AM69" s="1320"/>
      <c r="AN69" s="1320"/>
      <c r="AO69" s="1320"/>
      <c r="AP69" s="1320"/>
      <c r="AQ69" s="1320"/>
      <c r="AR69" s="1320"/>
      <c r="AS69" s="1320"/>
      <c r="AT69" s="1320"/>
      <c r="AU69" s="1320"/>
      <c r="AV69" s="25"/>
      <c r="AW69" s="25"/>
      <c r="AX69" s="26"/>
      <c r="AY69" s="26"/>
      <c r="AZ69" s="26"/>
      <c r="BA69" s="26"/>
      <c r="BB69" s="26"/>
      <c r="BC69" s="26"/>
      <c r="BD69" s="26"/>
      <c r="BE69" s="26"/>
      <c r="BF69" s="26"/>
      <c r="BG69" s="24"/>
      <c r="BH69" s="27"/>
      <c r="BI69" s="28"/>
    </row>
    <row r="70" spans="1:61" ht="15.75">
      <c r="A70" s="1240"/>
      <c r="B70" s="1318" t="s">
        <v>255</v>
      </c>
      <c r="C70" s="1319"/>
      <c r="D70" s="1319"/>
      <c r="E70" s="1319"/>
      <c r="F70" s="1319"/>
      <c r="G70" s="63" t="e">
        <f>G34+G60</f>
        <v>#REF!</v>
      </c>
      <c r="H70" s="94" t="e">
        <f t="shared" ref="H70:W70" si="27">H34+H60</f>
        <v>#REF!</v>
      </c>
      <c r="I70" s="94" t="e">
        <f t="shared" si="27"/>
        <v>#REF!</v>
      </c>
      <c r="J70" s="94" t="e">
        <f t="shared" si="27"/>
        <v>#REF!</v>
      </c>
      <c r="K70" s="94" t="e">
        <f t="shared" si="27"/>
        <v>#REF!</v>
      </c>
      <c r="L70" s="94" t="e">
        <f t="shared" si="27"/>
        <v>#REF!</v>
      </c>
      <c r="M70" s="94" t="e">
        <f t="shared" si="27"/>
        <v>#REF!</v>
      </c>
      <c r="N70" s="94" t="e">
        <f t="shared" si="27"/>
        <v>#REF!</v>
      </c>
      <c r="O70" s="94" t="e">
        <f t="shared" si="27"/>
        <v>#REF!</v>
      </c>
      <c r="P70" s="94" t="e">
        <f t="shared" si="27"/>
        <v>#REF!</v>
      </c>
      <c r="Q70" s="94" t="e">
        <f t="shared" si="27"/>
        <v>#REF!</v>
      </c>
      <c r="R70" s="94" t="e">
        <f t="shared" si="27"/>
        <v>#REF!</v>
      </c>
      <c r="S70" s="94" t="e">
        <f t="shared" si="27"/>
        <v>#REF!</v>
      </c>
      <c r="T70" s="94" t="e">
        <f t="shared" si="27"/>
        <v>#REF!</v>
      </c>
      <c r="U70" s="94" t="e">
        <f t="shared" si="27"/>
        <v>#REF!</v>
      </c>
      <c r="V70" s="94" t="e">
        <f t="shared" si="27"/>
        <v>#REF!</v>
      </c>
      <c r="W70" s="94" t="e">
        <f t="shared" si="27"/>
        <v>#REF!</v>
      </c>
      <c r="X70" s="84" t="s">
        <v>214</v>
      </c>
      <c r="Y70" s="84" t="s">
        <v>214</v>
      </c>
      <c r="Z70" s="94" t="e">
        <f>Z34+Z60</f>
        <v>#REF!</v>
      </c>
      <c r="AA70" s="94" t="e">
        <f t="shared" ref="AA70:AU70" si="28">AA34+AA60</f>
        <v>#REF!</v>
      </c>
      <c r="AB70" s="94" t="e">
        <f t="shared" si="28"/>
        <v>#REF!</v>
      </c>
      <c r="AC70" s="94" t="e">
        <f t="shared" si="28"/>
        <v>#REF!</v>
      </c>
      <c r="AD70" s="94" t="e">
        <f t="shared" si="28"/>
        <v>#REF!</v>
      </c>
      <c r="AE70" s="94" t="e">
        <f t="shared" si="28"/>
        <v>#REF!</v>
      </c>
      <c r="AF70" s="94" t="e">
        <f t="shared" si="28"/>
        <v>#REF!</v>
      </c>
      <c r="AG70" s="94" t="e">
        <f t="shared" si="28"/>
        <v>#REF!</v>
      </c>
      <c r="AH70" s="94" t="e">
        <f t="shared" si="28"/>
        <v>#REF!</v>
      </c>
      <c r="AI70" s="94" t="e">
        <f t="shared" si="28"/>
        <v>#REF!</v>
      </c>
      <c r="AJ70" s="94" t="e">
        <f t="shared" si="28"/>
        <v>#REF!</v>
      </c>
      <c r="AK70" s="94" t="e">
        <f t="shared" si="28"/>
        <v>#REF!</v>
      </c>
      <c r="AL70" s="94" t="e">
        <f t="shared" si="28"/>
        <v>#REF!</v>
      </c>
      <c r="AM70" s="94" t="e">
        <f t="shared" si="28"/>
        <v>#REF!</v>
      </c>
      <c r="AN70" s="94" t="e">
        <f t="shared" si="28"/>
        <v>#REF!</v>
      </c>
      <c r="AO70" s="94" t="e">
        <f t="shared" si="28"/>
        <v>#REF!</v>
      </c>
      <c r="AP70" s="94" t="e">
        <f t="shared" si="28"/>
        <v>#REF!</v>
      </c>
      <c r="AQ70" s="94" t="e">
        <f t="shared" si="28"/>
        <v>#REF!</v>
      </c>
      <c r="AR70" s="94" t="e">
        <f t="shared" si="28"/>
        <v>#REF!</v>
      </c>
      <c r="AS70" s="94" t="e">
        <f t="shared" si="28"/>
        <v>#REF!</v>
      </c>
      <c r="AT70" s="94" t="e">
        <f t="shared" si="28"/>
        <v>#REF!</v>
      </c>
      <c r="AU70" s="94" t="e">
        <f t="shared" si="28"/>
        <v>#REF!</v>
      </c>
      <c r="AV70" s="36" t="s">
        <v>214</v>
      </c>
      <c r="AW70" s="36" t="s">
        <v>214</v>
      </c>
      <c r="AX70" s="36" t="s">
        <v>214</v>
      </c>
      <c r="AY70" s="36" t="s">
        <v>214</v>
      </c>
      <c r="AZ70" s="36" t="s">
        <v>214</v>
      </c>
      <c r="BA70" s="36" t="s">
        <v>214</v>
      </c>
      <c r="BB70" s="36" t="s">
        <v>214</v>
      </c>
      <c r="BC70" s="36" t="s">
        <v>214</v>
      </c>
      <c r="BD70" s="36" t="s">
        <v>214</v>
      </c>
      <c r="BE70" s="36" t="s">
        <v>214</v>
      </c>
      <c r="BF70" s="36" t="s">
        <v>214</v>
      </c>
      <c r="BG70" s="18"/>
      <c r="BH70" s="82" t="e">
        <f>SUM(G70:BF70)</f>
        <v>#REF!</v>
      </c>
      <c r="BI70" s="29"/>
    </row>
    <row r="71" spans="1:61" ht="15.75">
      <c r="A71" s="1240"/>
      <c r="B71" s="1312" t="s">
        <v>256</v>
      </c>
      <c r="C71" s="1313"/>
      <c r="D71" s="1313"/>
      <c r="E71" s="1313"/>
      <c r="F71" s="1314"/>
      <c r="G71" s="102" t="e">
        <f>G61+G35</f>
        <v>#REF!</v>
      </c>
      <c r="H71" s="102" t="e">
        <f t="shared" ref="H71:W71" si="29">H61+H35</f>
        <v>#REF!</v>
      </c>
      <c r="I71" s="102" t="e">
        <f t="shared" si="29"/>
        <v>#REF!</v>
      </c>
      <c r="J71" s="102" t="e">
        <f t="shared" si="29"/>
        <v>#REF!</v>
      </c>
      <c r="K71" s="102" t="e">
        <f t="shared" si="29"/>
        <v>#REF!</v>
      </c>
      <c r="L71" s="102" t="e">
        <f t="shared" si="29"/>
        <v>#REF!</v>
      </c>
      <c r="M71" s="102" t="e">
        <f t="shared" si="29"/>
        <v>#REF!</v>
      </c>
      <c r="N71" s="102" t="e">
        <f t="shared" si="29"/>
        <v>#REF!</v>
      </c>
      <c r="O71" s="102" t="e">
        <f t="shared" si="29"/>
        <v>#REF!</v>
      </c>
      <c r="P71" s="102" t="e">
        <f t="shared" si="29"/>
        <v>#REF!</v>
      </c>
      <c r="Q71" s="102" t="e">
        <f t="shared" si="29"/>
        <v>#REF!</v>
      </c>
      <c r="R71" s="102" t="e">
        <f t="shared" si="29"/>
        <v>#REF!</v>
      </c>
      <c r="S71" s="102" t="e">
        <f t="shared" si="29"/>
        <v>#REF!</v>
      </c>
      <c r="T71" s="102" t="e">
        <f t="shared" si="29"/>
        <v>#REF!</v>
      </c>
      <c r="U71" s="102" t="e">
        <f t="shared" si="29"/>
        <v>#REF!</v>
      </c>
      <c r="V71" s="102" t="e">
        <f t="shared" si="29"/>
        <v>#REF!</v>
      </c>
      <c r="W71" s="102" t="e">
        <f t="shared" si="29"/>
        <v>#REF!</v>
      </c>
      <c r="X71" s="85" t="s">
        <v>214</v>
      </c>
      <c r="Y71" s="85" t="s">
        <v>214</v>
      </c>
      <c r="Z71" s="102" t="e">
        <f>Z61+Z35</f>
        <v>#REF!</v>
      </c>
      <c r="AA71" s="102" t="e">
        <f t="shared" ref="AA71:AU71" si="30">AA61+AA35</f>
        <v>#REF!</v>
      </c>
      <c r="AB71" s="102" t="e">
        <f t="shared" si="30"/>
        <v>#REF!</v>
      </c>
      <c r="AC71" s="102" t="e">
        <f t="shared" si="30"/>
        <v>#REF!</v>
      </c>
      <c r="AD71" s="102" t="e">
        <f t="shared" si="30"/>
        <v>#REF!</v>
      </c>
      <c r="AE71" s="102" t="e">
        <f t="shared" si="30"/>
        <v>#REF!</v>
      </c>
      <c r="AF71" s="102" t="e">
        <f t="shared" si="30"/>
        <v>#REF!</v>
      </c>
      <c r="AG71" s="102" t="e">
        <f t="shared" si="30"/>
        <v>#REF!</v>
      </c>
      <c r="AH71" s="102" t="e">
        <f t="shared" si="30"/>
        <v>#REF!</v>
      </c>
      <c r="AI71" s="102" t="e">
        <f t="shared" si="30"/>
        <v>#REF!</v>
      </c>
      <c r="AJ71" s="102" t="e">
        <f t="shared" si="30"/>
        <v>#REF!</v>
      </c>
      <c r="AK71" s="102" t="e">
        <f t="shared" si="30"/>
        <v>#REF!</v>
      </c>
      <c r="AL71" s="102" t="e">
        <f t="shared" si="30"/>
        <v>#REF!</v>
      </c>
      <c r="AM71" s="102" t="e">
        <f t="shared" si="30"/>
        <v>#REF!</v>
      </c>
      <c r="AN71" s="102" t="e">
        <f t="shared" si="30"/>
        <v>#REF!</v>
      </c>
      <c r="AO71" s="102" t="e">
        <f t="shared" si="30"/>
        <v>#REF!</v>
      </c>
      <c r="AP71" s="102" t="e">
        <f t="shared" si="30"/>
        <v>#REF!</v>
      </c>
      <c r="AQ71" s="102" t="e">
        <f t="shared" si="30"/>
        <v>#REF!</v>
      </c>
      <c r="AR71" s="102" t="e">
        <f t="shared" si="30"/>
        <v>#REF!</v>
      </c>
      <c r="AS71" s="102" t="e">
        <f t="shared" si="30"/>
        <v>#REF!</v>
      </c>
      <c r="AT71" s="102" t="e">
        <f t="shared" si="30"/>
        <v>#REF!</v>
      </c>
      <c r="AU71" s="102" t="e">
        <f t="shared" si="30"/>
        <v>#REF!</v>
      </c>
      <c r="AV71" s="37" t="s">
        <v>214</v>
      </c>
      <c r="AW71" s="37" t="s">
        <v>214</v>
      </c>
      <c r="AX71" s="37" t="s">
        <v>214</v>
      </c>
      <c r="AY71" s="37" t="s">
        <v>214</v>
      </c>
      <c r="AZ71" s="37" t="s">
        <v>214</v>
      </c>
      <c r="BA71" s="37" t="s">
        <v>214</v>
      </c>
      <c r="BB71" s="37" t="s">
        <v>214</v>
      </c>
      <c r="BC71" s="37" t="s">
        <v>214</v>
      </c>
      <c r="BD71" s="37" t="s">
        <v>214</v>
      </c>
      <c r="BE71" s="37" t="s">
        <v>214</v>
      </c>
      <c r="BF71" s="37" t="s">
        <v>214</v>
      </c>
      <c r="BG71" s="18"/>
      <c r="BH71" s="83" t="e">
        <f>SUM(G71:BF71)</f>
        <v>#REF!</v>
      </c>
      <c r="BI71" s="29"/>
    </row>
    <row r="72" spans="1:61" ht="16.5" thickBot="1">
      <c r="A72" s="1240"/>
      <c r="B72" s="1315" t="s">
        <v>37</v>
      </c>
      <c r="C72" s="1316"/>
      <c r="D72" s="1316"/>
      <c r="E72" s="1316"/>
      <c r="F72" s="1317"/>
      <c r="G72" s="103" t="e">
        <f>G70+G71</f>
        <v>#REF!</v>
      </c>
      <c r="H72" s="103" t="e">
        <f t="shared" ref="H72:AU72" si="31">H70+H71</f>
        <v>#REF!</v>
      </c>
      <c r="I72" s="103" t="e">
        <f t="shared" si="31"/>
        <v>#REF!</v>
      </c>
      <c r="J72" s="103" t="e">
        <f t="shared" si="31"/>
        <v>#REF!</v>
      </c>
      <c r="K72" s="103" t="e">
        <f t="shared" si="31"/>
        <v>#REF!</v>
      </c>
      <c r="L72" s="103" t="e">
        <f t="shared" si="31"/>
        <v>#REF!</v>
      </c>
      <c r="M72" s="103" t="e">
        <f t="shared" si="31"/>
        <v>#REF!</v>
      </c>
      <c r="N72" s="103" t="e">
        <f t="shared" si="31"/>
        <v>#REF!</v>
      </c>
      <c r="O72" s="103" t="e">
        <f t="shared" si="31"/>
        <v>#REF!</v>
      </c>
      <c r="P72" s="103" t="e">
        <f t="shared" si="31"/>
        <v>#REF!</v>
      </c>
      <c r="Q72" s="103" t="e">
        <f t="shared" si="31"/>
        <v>#REF!</v>
      </c>
      <c r="R72" s="103" t="e">
        <f t="shared" si="31"/>
        <v>#REF!</v>
      </c>
      <c r="S72" s="103" t="e">
        <f t="shared" si="31"/>
        <v>#REF!</v>
      </c>
      <c r="T72" s="103" t="e">
        <f t="shared" si="31"/>
        <v>#REF!</v>
      </c>
      <c r="U72" s="103" t="e">
        <f t="shared" si="31"/>
        <v>#REF!</v>
      </c>
      <c r="V72" s="103" t="e">
        <f t="shared" si="31"/>
        <v>#REF!</v>
      </c>
      <c r="W72" s="103" t="e">
        <f t="shared" si="31"/>
        <v>#REF!</v>
      </c>
      <c r="X72" s="86" t="s">
        <v>214</v>
      </c>
      <c r="Y72" s="86" t="s">
        <v>214</v>
      </c>
      <c r="Z72" s="103" t="e">
        <f t="shared" si="31"/>
        <v>#REF!</v>
      </c>
      <c r="AA72" s="103" t="e">
        <f t="shared" si="31"/>
        <v>#REF!</v>
      </c>
      <c r="AB72" s="103" t="e">
        <f t="shared" si="31"/>
        <v>#REF!</v>
      </c>
      <c r="AC72" s="103" t="e">
        <f t="shared" si="31"/>
        <v>#REF!</v>
      </c>
      <c r="AD72" s="103" t="e">
        <f t="shared" si="31"/>
        <v>#REF!</v>
      </c>
      <c r="AE72" s="103" t="e">
        <f t="shared" si="31"/>
        <v>#REF!</v>
      </c>
      <c r="AF72" s="103" t="e">
        <f t="shared" si="31"/>
        <v>#REF!</v>
      </c>
      <c r="AG72" s="103" t="e">
        <f t="shared" si="31"/>
        <v>#REF!</v>
      </c>
      <c r="AH72" s="103" t="e">
        <f t="shared" si="31"/>
        <v>#REF!</v>
      </c>
      <c r="AI72" s="103" t="e">
        <f t="shared" si="31"/>
        <v>#REF!</v>
      </c>
      <c r="AJ72" s="103" t="e">
        <f t="shared" si="31"/>
        <v>#REF!</v>
      </c>
      <c r="AK72" s="103" t="e">
        <f t="shared" si="31"/>
        <v>#REF!</v>
      </c>
      <c r="AL72" s="103" t="e">
        <f t="shared" si="31"/>
        <v>#REF!</v>
      </c>
      <c r="AM72" s="103" t="e">
        <f t="shared" si="31"/>
        <v>#REF!</v>
      </c>
      <c r="AN72" s="103" t="e">
        <f t="shared" si="31"/>
        <v>#REF!</v>
      </c>
      <c r="AO72" s="103" t="e">
        <f t="shared" si="31"/>
        <v>#REF!</v>
      </c>
      <c r="AP72" s="103" t="e">
        <f t="shared" si="31"/>
        <v>#REF!</v>
      </c>
      <c r="AQ72" s="103" t="e">
        <f t="shared" si="31"/>
        <v>#REF!</v>
      </c>
      <c r="AR72" s="103" t="e">
        <f t="shared" si="31"/>
        <v>#REF!</v>
      </c>
      <c r="AS72" s="103" t="e">
        <f t="shared" si="31"/>
        <v>#REF!</v>
      </c>
      <c r="AT72" s="103" t="e">
        <f t="shared" si="31"/>
        <v>#REF!</v>
      </c>
      <c r="AU72" s="103" t="e">
        <f t="shared" si="31"/>
        <v>#REF!</v>
      </c>
      <c r="AV72" s="38" t="s">
        <v>214</v>
      </c>
      <c r="AW72" s="38" t="s">
        <v>214</v>
      </c>
      <c r="AX72" s="38" t="s">
        <v>214</v>
      </c>
      <c r="AY72" s="38" t="s">
        <v>214</v>
      </c>
      <c r="AZ72" s="38" t="s">
        <v>214</v>
      </c>
      <c r="BA72" s="38" t="s">
        <v>214</v>
      </c>
      <c r="BB72" s="38" t="s">
        <v>214</v>
      </c>
      <c r="BC72" s="38" t="s">
        <v>214</v>
      </c>
      <c r="BD72" s="38" t="s">
        <v>214</v>
      </c>
      <c r="BE72" s="38" t="s">
        <v>214</v>
      </c>
      <c r="BF72" s="38" t="s">
        <v>214</v>
      </c>
      <c r="BG72" s="18"/>
      <c r="BH72" s="83" t="e">
        <f>SUM(G72:BF72)</f>
        <v>#REF!</v>
      </c>
      <c r="BI72" s="29"/>
    </row>
    <row r="73" spans="1:6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1309" t="s">
        <v>267</v>
      </c>
      <c r="AC74" s="1309"/>
      <c r="AD74" s="1309"/>
      <c r="AE74" s="1309"/>
      <c r="AF74" s="1309"/>
      <c r="AG74" s="1309"/>
      <c r="AH74" s="1309"/>
      <c r="AI74" s="1309"/>
      <c r="AJ74" s="1309"/>
      <c r="AK74" s="1309"/>
      <c r="AL74" s="1309"/>
      <c r="AM74" s="1309"/>
      <c r="AN74" s="1309"/>
      <c r="AO74" s="1309"/>
      <c r="AP74" s="1309"/>
      <c r="AQ74" s="1309"/>
      <c r="AR74" s="1309"/>
      <c r="AS74" s="1309"/>
      <c r="AT74" s="1309"/>
      <c r="AU74" s="1309"/>
      <c r="AV74" s="1309"/>
      <c r="AW74" s="1309"/>
      <c r="AX74" s="1309"/>
      <c r="AY74" s="1309"/>
      <c r="AZ74" s="1309"/>
      <c r="BA74" s="1309"/>
      <c r="BB74" s="1309"/>
      <c r="BC74" s="1309"/>
      <c r="BD74" s="1309"/>
      <c r="BE74" s="1309"/>
      <c r="BF74" s="1309"/>
      <c r="BG74" s="78"/>
      <c r="BH74" s="78"/>
      <c r="BI74" s="78"/>
    </row>
    <row r="75" spans="1:6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/>
      <c r="AL75" s="326"/>
      <c r="AM75" s="326"/>
      <c r="AN75" s="326"/>
      <c r="AO75" s="326"/>
      <c r="AP75" s="326"/>
      <c r="AQ75" s="326"/>
      <c r="AR75" s="326"/>
      <c r="AS75" s="326"/>
      <c r="AT75" s="326"/>
      <c r="AU75" s="326"/>
      <c r="AV75" s="326"/>
      <c r="AW75" s="326"/>
      <c r="AX75" s="326"/>
      <c r="AY75" s="326"/>
      <c r="AZ75" s="326"/>
      <c r="BA75" s="326"/>
      <c r="BB75" s="326"/>
      <c r="BC75" s="326"/>
      <c r="BD75" s="326"/>
      <c r="BE75" s="326"/>
      <c r="BF75" s="326"/>
      <c r="BG75" s="78"/>
      <c r="BH75" s="78"/>
      <c r="BI75" s="78"/>
    </row>
    <row r="77" spans="1:61"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4"/>
      <c r="BE77" s="3"/>
      <c r="BF77" s="327"/>
      <c r="BG77" s="327"/>
      <c r="BH77" s="327"/>
    </row>
    <row r="78" spans="1:61" ht="15.75">
      <c r="B78" s="1281" t="s">
        <v>221</v>
      </c>
      <c r="C78" s="1281"/>
      <c r="D78" s="1281"/>
      <c r="E78" s="1281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327"/>
      <c r="AE78" s="327"/>
      <c r="AF78" s="327"/>
      <c r="AG78" s="327"/>
      <c r="AH78" s="327"/>
      <c r="AI78" s="327"/>
      <c r="AJ78" s="327"/>
      <c r="AK78" s="327"/>
      <c r="AL78" s="327"/>
      <c r="AM78" s="327"/>
      <c r="AN78" s="327"/>
      <c r="AO78" s="327"/>
      <c r="AP78" s="327"/>
      <c r="AQ78" s="327"/>
      <c r="AR78" s="327"/>
      <c r="AS78" s="327"/>
      <c r="AT78" s="327"/>
      <c r="AU78" s="327"/>
      <c r="AV78" s="327"/>
      <c r="AW78" s="327"/>
      <c r="AX78" s="327"/>
      <c r="AY78" s="327"/>
      <c r="AZ78" s="327"/>
      <c r="BA78" s="77"/>
      <c r="BB78" s="77"/>
      <c r="BC78" s="77"/>
      <c r="BD78" s="4"/>
      <c r="BE78" s="3"/>
      <c r="BF78" s="327"/>
      <c r="BG78" s="327"/>
      <c r="BH78" s="327"/>
    </row>
    <row r="79" spans="1:61" ht="15.75" customHeight="1">
      <c r="B79" s="1282" t="s">
        <v>323</v>
      </c>
      <c r="C79" s="1282"/>
      <c r="D79" s="1282"/>
      <c r="E79" s="1282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/>
      <c r="AB79" s="323"/>
      <c r="AC79" s="323"/>
      <c r="AD79" s="323"/>
      <c r="AE79" s="323"/>
      <c r="AF79" s="323"/>
      <c r="AG79" s="323"/>
      <c r="AH79" s="323"/>
      <c r="AI79" s="323"/>
      <c r="AJ79" s="323"/>
      <c r="AK79" s="323"/>
      <c r="AL79" s="323"/>
      <c r="AM79" s="323"/>
      <c r="AN79" s="323"/>
      <c r="AO79" s="323"/>
      <c r="AP79" s="323"/>
      <c r="AQ79" s="323"/>
      <c r="AR79" s="323"/>
      <c r="AS79" s="323"/>
      <c r="AT79" s="323"/>
      <c r="AU79" s="323"/>
      <c r="AV79" s="323"/>
      <c r="AW79" s="323"/>
      <c r="AX79" s="323"/>
      <c r="AY79" s="323"/>
      <c r="AZ79" s="323"/>
      <c r="BA79" s="77"/>
      <c r="BB79" s="77"/>
      <c r="BC79" s="77"/>
      <c r="BD79" s="5"/>
      <c r="BE79" s="3"/>
      <c r="BF79" s="327"/>
      <c r="BG79" s="327"/>
      <c r="BH79" s="327"/>
    </row>
    <row r="80" spans="1:61" ht="15.75" customHeight="1">
      <c r="B80" s="1283" t="s">
        <v>222</v>
      </c>
      <c r="C80" s="1283"/>
      <c r="D80" s="1283"/>
      <c r="E80" s="1283"/>
      <c r="F80" s="325"/>
      <c r="G80" s="325"/>
      <c r="H80" s="1289"/>
      <c r="I80" s="1289"/>
      <c r="J80" s="1289"/>
      <c r="K80" s="1289"/>
      <c r="L80" s="1289"/>
      <c r="M80" s="1289"/>
      <c r="N80" s="1289"/>
      <c r="O80" s="1289"/>
      <c r="P80" s="1289"/>
      <c r="Q80" s="1289"/>
      <c r="R80" s="1289"/>
      <c r="S80" s="1289"/>
      <c r="T80" s="1289"/>
      <c r="U80" s="1289"/>
      <c r="V80" s="1289"/>
      <c r="W80" s="1289"/>
      <c r="X80" s="1289"/>
      <c r="Y80" s="1289"/>
      <c r="Z80" s="1289"/>
      <c r="AA80" s="1289"/>
      <c r="AB80" s="1289"/>
      <c r="AC80" s="1289"/>
      <c r="AD80" s="1289"/>
      <c r="AE80" s="1289"/>
      <c r="AF80" s="1289"/>
      <c r="AG80" s="1289"/>
      <c r="AH80" s="1289"/>
      <c r="AI80" s="1289"/>
      <c r="AJ80" s="1289"/>
      <c r="AK80" s="1289"/>
      <c r="AL80" s="1289"/>
      <c r="AM80" s="1289"/>
      <c r="AN80" s="1289"/>
      <c r="AO80" s="1289"/>
      <c r="AP80" s="1289"/>
      <c r="AQ80" s="1289"/>
      <c r="AR80" s="1289"/>
      <c r="AS80" s="1289"/>
      <c r="AT80" s="1289"/>
      <c r="AU80" s="1289"/>
      <c r="AV80" s="1289"/>
      <c r="AW80" s="1289"/>
      <c r="AX80" s="1289"/>
      <c r="AY80" s="1289"/>
      <c r="AZ80" s="1289"/>
      <c r="BA80" s="3"/>
      <c r="BB80" s="3"/>
      <c r="BC80" s="3"/>
      <c r="BD80" s="4"/>
      <c r="BE80" s="3"/>
      <c r="BF80" s="327"/>
      <c r="BG80" s="327"/>
      <c r="BH80" s="327"/>
    </row>
    <row r="81" spans="1:62" ht="15.75" customHeight="1">
      <c r="B81" s="1284" t="s">
        <v>324</v>
      </c>
      <c r="C81" s="1284"/>
      <c r="D81" s="1284"/>
      <c r="E81" s="1284"/>
      <c r="F81" s="325"/>
      <c r="G81" s="325"/>
      <c r="H81" s="325"/>
      <c r="I81" s="325"/>
      <c r="J81" s="325"/>
      <c r="K81" s="325"/>
      <c r="L81" s="325"/>
      <c r="M81" s="325"/>
      <c r="N81" s="325"/>
      <c r="O81" s="325"/>
      <c r="P81" s="325"/>
      <c r="Q81" s="325"/>
      <c r="R81" s="325"/>
      <c r="S81" s="325"/>
      <c r="T81" s="325"/>
      <c r="U81" s="325"/>
      <c r="V81" s="325"/>
      <c r="W81" s="325"/>
      <c r="X81" s="431"/>
      <c r="Y81" s="431"/>
      <c r="Z81" s="431"/>
      <c r="AA81" s="431"/>
      <c r="AB81" s="431"/>
      <c r="AC81" s="431"/>
      <c r="AD81" s="431"/>
      <c r="AE81" s="431"/>
      <c r="AF81" s="431"/>
      <c r="AG81" s="431"/>
      <c r="AH81" s="431"/>
      <c r="AI81" s="431"/>
      <c r="AJ81" s="431"/>
      <c r="AK81" s="431"/>
      <c r="AL81" s="431"/>
      <c r="AM81" s="431"/>
      <c r="AN81" s="431"/>
      <c r="AO81" s="431"/>
      <c r="AP81" s="431"/>
      <c r="AQ81" s="431"/>
      <c r="AR81" s="431"/>
      <c r="AS81" s="431"/>
      <c r="AT81" s="431"/>
      <c r="AU81" s="431"/>
      <c r="AV81" s="431"/>
      <c r="AW81" s="431"/>
      <c r="AX81" s="431"/>
      <c r="AY81" s="431"/>
      <c r="AZ81" s="431"/>
      <c r="BA81" s="3"/>
      <c r="BB81" s="3"/>
      <c r="BC81" s="3"/>
      <c r="BD81" s="4"/>
      <c r="BE81" s="3"/>
      <c r="BF81" s="327"/>
      <c r="BG81" s="327"/>
      <c r="BH81" s="327"/>
    </row>
    <row r="82" spans="1:62" ht="18.75"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1265" t="s">
        <v>223</v>
      </c>
      <c r="P82" s="1265"/>
      <c r="Q82" s="1265"/>
      <c r="R82" s="1265"/>
      <c r="S82" s="1265"/>
      <c r="T82" s="1265"/>
      <c r="U82" s="1265"/>
      <c r="V82" s="1265"/>
      <c r="W82" s="1265"/>
      <c r="X82" s="1265"/>
      <c r="Y82" s="1265"/>
      <c r="Z82" s="1265"/>
      <c r="AA82" s="1265"/>
      <c r="AB82" s="1265"/>
      <c r="AC82" s="1265"/>
      <c r="AD82" s="1265"/>
      <c r="AE82" s="1265"/>
      <c r="AF82" s="1265"/>
      <c r="AG82" s="1265"/>
      <c r="AH82" s="1265"/>
      <c r="AI82" s="1265"/>
      <c r="AJ82" s="1265"/>
      <c r="AK82" s="1265"/>
      <c r="AL82" s="1265"/>
      <c r="AM82" s="327"/>
      <c r="AN82" s="327"/>
      <c r="AO82" s="327"/>
      <c r="AP82" s="327"/>
      <c r="AQ82" s="327"/>
      <c r="AR82" s="327"/>
      <c r="AS82" s="327"/>
      <c r="AT82" s="327"/>
      <c r="AU82" s="327"/>
      <c r="AV82" s="327"/>
      <c r="AW82" s="327"/>
      <c r="AX82" s="327"/>
      <c r="AY82" s="327"/>
      <c r="AZ82" s="327"/>
      <c r="BA82" s="327"/>
      <c r="BB82" s="327"/>
      <c r="BC82" s="327"/>
      <c r="BD82" s="327"/>
      <c r="BE82" s="327"/>
      <c r="BF82" s="327"/>
      <c r="BG82" s="327"/>
      <c r="BH82" s="327"/>
    </row>
    <row r="83" spans="1:62" ht="15.75">
      <c r="B83" s="327"/>
      <c r="C83" s="327"/>
      <c r="D83" s="327"/>
      <c r="E83" s="327"/>
      <c r="F83" s="327"/>
      <c r="G83" s="327"/>
      <c r="H83" s="327"/>
      <c r="I83" s="327"/>
      <c r="J83" s="327"/>
      <c r="K83" s="327"/>
      <c r="L83" s="327"/>
      <c r="M83" s="1267" t="s">
        <v>224</v>
      </c>
      <c r="N83" s="1267"/>
      <c r="O83" s="1267"/>
      <c r="P83" s="1267"/>
      <c r="Q83" s="1267"/>
      <c r="R83" s="1267"/>
      <c r="S83" s="1267"/>
      <c r="T83" s="1267"/>
      <c r="U83" s="1267"/>
      <c r="V83" s="1267"/>
      <c r="W83" s="1267"/>
      <c r="X83" s="1267"/>
      <c r="Y83" s="1267"/>
      <c r="Z83" s="1267"/>
      <c r="AA83" s="1267"/>
      <c r="AB83" s="1267"/>
      <c r="AC83" s="1267"/>
      <c r="AD83" s="1267"/>
      <c r="AE83" s="1267"/>
      <c r="AF83" s="1267"/>
      <c r="AG83" s="1267"/>
      <c r="AH83" s="1267"/>
      <c r="AI83" s="1267"/>
      <c r="AJ83" s="1267"/>
      <c r="AK83" s="1267"/>
      <c r="AL83" s="1267"/>
      <c r="AM83" s="1267"/>
      <c r="AN83" s="1267"/>
      <c r="AO83" s="327"/>
      <c r="AP83" s="327"/>
      <c r="AQ83" s="327"/>
      <c r="AR83" s="327"/>
      <c r="AS83" s="327"/>
      <c r="AT83" s="327"/>
      <c r="AU83" s="327"/>
      <c r="AV83" s="327"/>
      <c r="AW83" s="327"/>
      <c r="AX83" s="327"/>
      <c r="AY83" s="327"/>
      <c r="AZ83" s="327"/>
      <c r="BA83" s="327"/>
      <c r="BB83" s="327"/>
      <c r="BC83" s="327"/>
      <c r="BD83" s="327"/>
      <c r="BE83" s="327"/>
      <c r="BF83" s="327"/>
      <c r="BG83" s="327"/>
      <c r="BH83" s="327"/>
    </row>
    <row r="84" spans="1:62" ht="15.75">
      <c r="B84" s="327"/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1280" t="s">
        <v>325</v>
      </c>
      <c r="P84" s="1280"/>
      <c r="Q84" s="1280"/>
      <c r="R84" s="1280"/>
      <c r="S84" s="1280"/>
      <c r="T84" s="1280"/>
      <c r="U84" s="1280"/>
      <c r="V84" s="1280"/>
      <c r="W84" s="1280"/>
      <c r="X84" s="1280"/>
      <c r="Y84" s="1280"/>
      <c r="Z84" s="1280"/>
      <c r="AA84" s="1280"/>
      <c r="AB84" s="1280"/>
      <c r="AC84" s="1280"/>
      <c r="AD84" s="1280"/>
      <c r="AE84" s="1280"/>
      <c r="AF84" s="1280"/>
      <c r="AG84" s="1280"/>
      <c r="AH84" s="1280"/>
      <c r="AI84" s="1280"/>
      <c r="AJ84" s="1280"/>
      <c r="AK84" s="1280"/>
      <c r="AL84" s="1280"/>
      <c r="AM84" s="327"/>
      <c r="AN84" s="327"/>
      <c r="AO84" s="327"/>
      <c r="AP84" s="327"/>
      <c r="AQ84" s="327"/>
      <c r="AR84" s="327"/>
      <c r="AS84" s="327"/>
      <c r="AT84" s="327"/>
      <c r="AU84" s="327"/>
      <c r="AV84" s="327"/>
      <c r="AW84" s="327"/>
      <c r="AX84" s="327"/>
      <c r="AY84" s="327"/>
      <c r="AZ84" s="327"/>
      <c r="BA84" s="327"/>
      <c r="BB84" s="327"/>
      <c r="BC84" s="327"/>
      <c r="BD84" s="327"/>
      <c r="BE84" s="327"/>
      <c r="BF84" s="327"/>
      <c r="BG84" s="327"/>
      <c r="BH84" s="327"/>
    </row>
    <row r="85" spans="1:6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1266" t="s">
        <v>225</v>
      </c>
      <c r="P85" s="1266"/>
      <c r="Q85" s="1266"/>
      <c r="R85" s="1266"/>
      <c r="S85" s="1266"/>
      <c r="T85" s="1266"/>
      <c r="U85" s="1266"/>
      <c r="V85" s="1266"/>
      <c r="W85" s="1266"/>
      <c r="X85" s="1266"/>
      <c r="Y85" s="1266"/>
      <c r="Z85" s="1266"/>
      <c r="AA85" s="1266"/>
      <c r="AB85" s="1266"/>
      <c r="AC85" s="1266"/>
      <c r="AD85" s="1266"/>
      <c r="AE85" s="1266"/>
      <c r="AF85" s="1266"/>
      <c r="AG85" s="1266"/>
      <c r="AH85" s="1266"/>
      <c r="AI85" s="1266"/>
      <c r="AJ85" s="1266"/>
      <c r="AK85" s="1266"/>
      <c r="AL85" s="126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30"/>
      <c r="BH85" s="6"/>
    </row>
    <row r="86" spans="1:62" ht="18.75"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1265" t="s">
        <v>226</v>
      </c>
      <c r="P86" s="1265"/>
      <c r="Q86" s="1265"/>
      <c r="R86" s="1265"/>
      <c r="S86" s="1265"/>
      <c r="T86" s="1265"/>
      <c r="U86" s="1265"/>
      <c r="V86" s="1265"/>
      <c r="W86" s="1265"/>
      <c r="X86" s="1265"/>
      <c r="Y86" s="1265"/>
      <c r="Z86" s="1265"/>
      <c r="AA86" s="1265"/>
      <c r="AB86" s="1265"/>
      <c r="AC86" s="1265"/>
      <c r="AD86" s="1265"/>
      <c r="AE86" s="1265"/>
      <c r="AF86" s="1265"/>
      <c r="AG86" s="1265"/>
      <c r="AH86" s="1265"/>
      <c r="AI86" s="1265"/>
      <c r="AJ86" s="1265"/>
      <c r="AK86" s="1265"/>
      <c r="AL86" s="1265"/>
      <c r="AM86" s="327"/>
      <c r="AN86" s="327"/>
      <c r="AO86" s="327"/>
      <c r="AP86" s="327"/>
      <c r="AQ86" s="327"/>
      <c r="AR86" s="327"/>
      <c r="AS86" s="327"/>
      <c r="AT86" s="327"/>
      <c r="AU86" s="327"/>
      <c r="AV86" s="327"/>
      <c r="AW86" s="327"/>
      <c r="AX86" s="327"/>
      <c r="AY86" s="327"/>
      <c r="AZ86" s="327"/>
      <c r="BA86" s="327"/>
      <c r="BB86" s="327"/>
      <c r="BC86" s="327"/>
      <c r="BD86" s="327"/>
      <c r="BE86" s="327"/>
      <c r="BF86" s="327"/>
      <c r="BG86" s="327"/>
      <c r="BH86" s="327"/>
    </row>
    <row r="87" spans="1:6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290" t="s">
        <v>227</v>
      </c>
      <c r="P87" s="1290"/>
      <c r="Q87" s="1290"/>
      <c r="R87" s="1290"/>
      <c r="S87" s="1290"/>
      <c r="T87" s="1290"/>
      <c r="U87" s="1290"/>
      <c r="V87" s="1290"/>
      <c r="W87" s="1290"/>
      <c r="X87" s="1290"/>
      <c r="Y87" s="1290"/>
      <c r="Z87" s="1290"/>
      <c r="AA87" s="1290"/>
      <c r="AB87" s="1290"/>
      <c r="AC87" s="1290"/>
      <c r="AD87" s="1290"/>
      <c r="AE87" s="1290"/>
      <c r="AF87" s="1290"/>
      <c r="AG87" s="1290"/>
      <c r="AH87" s="1290"/>
      <c r="AI87" s="1290"/>
      <c r="AJ87" s="1290"/>
      <c r="AK87" s="1290"/>
      <c r="AL87" s="1290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31"/>
      <c r="BH87" s="7"/>
    </row>
    <row r="88" spans="1:6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9"/>
      <c r="AN88" s="7"/>
      <c r="AO88" s="7"/>
      <c r="AP88" s="7"/>
      <c r="AQ88" s="7"/>
      <c r="AR88" s="7"/>
      <c r="AS88" s="10" t="s">
        <v>228</v>
      </c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31"/>
      <c r="BH88" s="7"/>
    </row>
    <row r="89" spans="1:6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432"/>
      <c r="AN89" s="7"/>
      <c r="AO89" s="7"/>
      <c r="AP89" s="7"/>
      <c r="AQ89" s="7"/>
      <c r="AR89" s="7"/>
      <c r="AS89" s="10" t="s">
        <v>229</v>
      </c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31"/>
      <c r="BH89" s="7"/>
    </row>
    <row r="90" spans="1:6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9"/>
      <c r="AN90" s="7"/>
      <c r="AO90" s="7"/>
      <c r="AP90" s="7"/>
      <c r="AQ90" s="7"/>
      <c r="AR90" s="7"/>
      <c r="AS90" s="10" t="s">
        <v>230</v>
      </c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31"/>
      <c r="BH90" s="7"/>
    </row>
    <row r="91" spans="1:6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432"/>
      <c r="AN91" s="7"/>
      <c r="AO91" s="7"/>
      <c r="AP91" s="7"/>
      <c r="AQ91" s="7"/>
      <c r="AR91" s="7"/>
      <c r="AS91" s="10" t="s">
        <v>231</v>
      </c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31"/>
      <c r="BH91" s="39"/>
    </row>
    <row r="92" spans="1:62" ht="18">
      <c r="A92" s="7"/>
      <c r="B92" s="1288" t="s">
        <v>353</v>
      </c>
      <c r="C92" s="1288"/>
      <c r="D92" s="1288"/>
      <c r="E92" s="1288"/>
      <c r="F92" s="1288"/>
      <c r="G92" s="1288"/>
      <c r="H92" s="1288"/>
      <c r="I92" s="1288"/>
      <c r="J92" s="1288"/>
      <c r="K92" s="1288"/>
      <c r="L92" s="1288"/>
      <c r="M92" s="1288"/>
      <c r="N92" s="1288"/>
      <c r="O92" s="1288"/>
      <c r="P92" s="1288"/>
      <c r="Q92" s="1288"/>
      <c r="R92" s="1288"/>
      <c r="S92" s="1288"/>
      <c r="T92" s="1288"/>
      <c r="U92" s="1288"/>
      <c r="V92" s="1288"/>
      <c r="W92" s="1288"/>
      <c r="X92" s="1288"/>
      <c r="Y92" s="1288"/>
      <c r="Z92" s="1288"/>
      <c r="AA92" s="1288"/>
      <c r="AB92" s="1288"/>
      <c r="AC92" s="1288"/>
      <c r="AD92" s="1288"/>
      <c r="AE92" s="1288"/>
      <c r="AF92" s="1288"/>
      <c r="AG92" s="1288"/>
      <c r="AH92" s="1288"/>
      <c r="AI92" s="1288"/>
      <c r="AJ92" s="1288"/>
      <c r="AK92" s="1288"/>
      <c r="AL92" s="1288"/>
      <c r="AM92" s="1288"/>
      <c r="AN92" s="1288"/>
      <c r="AO92" s="1288"/>
      <c r="AP92" s="1288"/>
      <c r="AQ92" s="1288"/>
      <c r="AR92" s="1288"/>
      <c r="AS92" s="1288"/>
      <c r="AT92" s="1288"/>
      <c r="AU92" s="1288"/>
      <c r="AV92" s="1288"/>
      <c r="AW92" s="1288"/>
      <c r="AX92" s="1288"/>
      <c r="AY92" s="1288"/>
      <c r="AZ92" s="1288"/>
      <c r="BA92" s="1288"/>
      <c r="BB92" s="1288"/>
      <c r="BC92" s="1288"/>
      <c r="BD92" s="1288"/>
      <c r="BE92" s="1288"/>
      <c r="BF92" s="1288"/>
      <c r="BG92" s="1288"/>
      <c r="BH92" s="1288"/>
      <c r="BI92" s="1288"/>
    </row>
    <row r="93" spans="1:62">
      <c r="A93" s="327"/>
      <c r="B93" s="327"/>
      <c r="C93" s="327"/>
      <c r="D93" s="327"/>
      <c r="E93" s="327"/>
      <c r="F93" s="327"/>
      <c r="G93" s="327"/>
      <c r="H93" s="327"/>
      <c r="I93" s="327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7"/>
      <c r="Z93" s="327"/>
      <c r="AA93" s="327"/>
      <c r="AB93" s="327"/>
      <c r="AC93" s="327"/>
      <c r="AD93" s="327"/>
      <c r="AE93" s="327"/>
      <c r="AF93" s="327"/>
      <c r="AG93" s="327"/>
      <c r="AH93" s="327"/>
      <c r="AI93" s="327"/>
      <c r="AJ93" s="327"/>
      <c r="AK93" s="327"/>
      <c r="AL93" s="327"/>
      <c r="AM93" s="327"/>
      <c r="AN93" s="327"/>
      <c r="AO93" s="327"/>
      <c r="AP93" s="327"/>
      <c r="AQ93" s="327"/>
      <c r="AR93" s="327"/>
      <c r="AS93" s="327"/>
      <c r="AT93" s="327"/>
      <c r="AU93" s="327"/>
      <c r="AV93" s="327"/>
      <c r="AW93" s="327"/>
      <c r="AX93" s="327"/>
      <c r="AY93" s="327"/>
      <c r="AZ93" s="327"/>
      <c r="BA93" s="327"/>
      <c r="BB93" s="327"/>
      <c r="BC93" s="327"/>
      <c r="BD93" s="327"/>
      <c r="BE93" s="327"/>
      <c r="BF93" s="327"/>
      <c r="BG93" s="327"/>
      <c r="BH93" s="534"/>
      <c r="BI93" s="327"/>
    </row>
    <row r="94" spans="1:62" ht="15.75" thickBot="1">
      <c r="B94" s="327"/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7"/>
      <c r="AA94" s="327"/>
      <c r="AB94" s="327"/>
      <c r="AC94" s="327"/>
      <c r="AD94" s="327"/>
      <c r="AE94" s="327"/>
      <c r="AF94" s="327"/>
      <c r="AG94" s="327"/>
      <c r="AH94" s="327"/>
      <c r="AI94" s="327"/>
      <c r="AJ94" s="327"/>
      <c r="AK94" s="327"/>
      <c r="AL94" s="327"/>
      <c r="AM94" s="327"/>
      <c r="AN94" s="327"/>
      <c r="AO94" s="327"/>
      <c r="AP94" s="327"/>
      <c r="AQ94" s="327"/>
      <c r="AR94" s="327"/>
      <c r="AS94" s="327"/>
      <c r="AT94" s="327"/>
      <c r="AU94" s="327"/>
      <c r="AV94" s="327"/>
      <c r="AW94" s="327"/>
      <c r="AX94" s="327"/>
      <c r="AY94" s="327"/>
      <c r="AZ94" s="327"/>
      <c r="BA94" s="327"/>
      <c r="BB94" s="327"/>
      <c r="BC94" s="327"/>
      <c r="BD94" s="327"/>
      <c r="BE94" s="327"/>
      <c r="BF94" s="327"/>
      <c r="BG94" s="327"/>
      <c r="BH94" s="327"/>
      <c r="BI94" s="433"/>
      <c r="BJ94" s="327"/>
    </row>
    <row r="95" spans="1:62">
      <c r="B95" s="1346" t="s">
        <v>61</v>
      </c>
      <c r="C95" s="1349" t="s">
        <v>62</v>
      </c>
      <c r="D95" s="1350"/>
      <c r="E95" s="1355" t="s">
        <v>232</v>
      </c>
      <c r="F95" s="434"/>
      <c r="G95" s="1358" t="s">
        <v>21</v>
      </c>
      <c r="H95" s="1336"/>
      <c r="I95" s="1336"/>
      <c r="J95" s="1337"/>
      <c r="K95" s="1335" t="s">
        <v>22</v>
      </c>
      <c r="L95" s="1336"/>
      <c r="M95" s="1336"/>
      <c r="N95" s="1336"/>
      <c r="O95" s="1337"/>
      <c r="P95" s="1335" t="s">
        <v>23</v>
      </c>
      <c r="Q95" s="1336"/>
      <c r="R95" s="1336"/>
      <c r="S95" s="1337"/>
      <c r="T95" s="1335" t="s">
        <v>24</v>
      </c>
      <c r="U95" s="1336"/>
      <c r="V95" s="1336"/>
      <c r="W95" s="1336"/>
      <c r="X95" s="1337"/>
      <c r="Y95" s="1335" t="s">
        <v>25</v>
      </c>
      <c r="Z95" s="1336"/>
      <c r="AA95" s="1336"/>
      <c r="AB95" s="1337"/>
      <c r="AC95" s="1335" t="s">
        <v>26</v>
      </c>
      <c r="AD95" s="1336"/>
      <c r="AE95" s="1336"/>
      <c r="AF95" s="1337"/>
      <c r="AG95" s="1335" t="s">
        <v>27</v>
      </c>
      <c r="AH95" s="1336"/>
      <c r="AI95" s="1336"/>
      <c r="AJ95" s="1337"/>
      <c r="AK95" s="1335" t="s">
        <v>28</v>
      </c>
      <c r="AL95" s="1336"/>
      <c r="AM95" s="1336"/>
      <c r="AN95" s="1336"/>
      <c r="AO95" s="1337"/>
      <c r="AP95" s="1335" t="s">
        <v>29</v>
      </c>
      <c r="AQ95" s="1336"/>
      <c r="AR95" s="1336"/>
      <c r="AS95" s="1337"/>
      <c r="AT95" s="1335" t="s">
        <v>30</v>
      </c>
      <c r="AU95" s="1336"/>
      <c r="AV95" s="1336"/>
      <c r="AW95" s="1337"/>
      <c r="AX95" s="1335" t="s">
        <v>31</v>
      </c>
      <c r="AY95" s="1336"/>
      <c r="AZ95" s="1336"/>
      <c r="BA95" s="1336"/>
      <c r="BB95" s="1337"/>
      <c r="BC95" s="1335" t="s">
        <v>32</v>
      </c>
      <c r="BD95" s="1336"/>
      <c r="BE95" s="1336"/>
      <c r="BF95" s="1337"/>
      <c r="BG95" s="435"/>
      <c r="BH95" s="34"/>
      <c r="BI95" s="1338" t="s">
        <v>233</v>
      </c>
      <c r="BJ95" s="1338" t="s">
        <v>234</v>
      </c>
    </row>
    <row r="96" spans="1:62">
      <c r="B96" s="1347"/>
      <c r="C96" s="1351"/>
      <c r="D96" s="1352"/>
      <c r="E96" s="1356"/>
      <c r="F96" s="71" t="s">
        <v>239</v>
      </c>
      <c r="G96" s="74">
        <v>1</v>
      </c>
      <c r="H96" s="75">
        <v>8</v>
      </c>
      <c r="I96" s="75">
        <v>15</v>
      </c>
      <c r="J96" s="75">
        <v>22</v>
      </c>
      <c r="K96" s="75">
        <v>29</v>
      </c>
      <c r="L96" s="75">
        <v>6</v>
      </c>
      <c r="M96" s="75">
        <v>13</v>
      </c>
      <c r="N96" s="75">
        <v>20</v>
      </c>
      <c r="O96" s="75">
        <v>27</v>
      </c>
      <c r="P96" s="75">
        <v>3</v>
      </c>
      <c r="Q96" s="75">
        <v>10</v>
      </c>
      <c r="R96" s="75">
        <v>17</v>
      </c>
      <c r="S96" s="75">
        <v>24</v>
      </c>
      <c r="T96" s="75">
        <v>1</v>
      </c>
      <c r="U96" s="75">
        <v>8</v>
      </c>
      <c r="V96" s="75">
        <v>15</v>
      </c>
      <c r="W96" s="75">
        <v>22</v>
      </c>
      <c r="X96" s="75">
        <v>29</v>
      </c>
      <c r="Y96" s="76">
        <v>5</v>
      </c>
      <c r="Z96" s="75">
        <v>12</v>
      </c>
      <c r="AA96" s="75">
        <v>19</v>
      </c>
      <c r="AB96" s="75">
        <v>26</v>
      </c>
      <c r="AC96" s="75">
        <v>2</v>
      </c>
      <c r="AD96" s="75">
        <v>9</v>
      </c>
      <c r="AE96" s="75">
        <v>16</v>
      </c>
      <c r="AF96" s="76">
        <v>23</v>
      </c>
      <c r="AG96" s="75">
        <v>2</v>
      </c>
      <c r="AH96" s="75">
        <v>9</v>
      </c>
      <c r="AI96" s="75">
        <v>16</v>
      </c>
      <c r="AJ96" s="75">
        <v>23</v>
      </c>
      <c r="AK96" s="75">
        <v>30</v>
      </c>
      <c r="AL96" s="75">
        <v>6</v>
      </c>
      <c r="AM96" s="75">
        <v>13</v>
      </c>
      <c r="AN96" s="75">
        <v>20</v>
      </c>
      <c r="AO96" s="75">
        <v>27</v>
      </c>
      <c r="AP96" s="75">
        <v>4</v>
      </c>
      <c r="AQ96" s="75">
        <v>11</v>
      </c>
      <c r="AR96" s="75">
        <v>18</v>
      </c>
      <c r="AS96" s="75">
        <v>25</v>
      </c>
      <c r="AT96" s="75">
        <v>1</v>
      </c>
      <c r="AU96" s="75">
        <v>8</v>
      </c>
      <c r="AV96" s="75">
        <v>15</v>
      </c>
      <c r="AW96" s="75">
        <v>22</v>
      </c>
      <c r="AX96" s="383">
        <v>29</v>
      </c>
      <c r="AY96" s="328">
        <v>6</v>
      </c>
      <c r="AZ96" s="328">
        <v>13</v>
      </c>
      <c r="BA96" s="328">
        <v>20</v>
      </c>
      <c r="BB96" s="328">
        <v>27</v>
      </c>
      <c r="BC96" s="328">
        <v>3</v>
      </c>
      <c r="BD96" s="328">
        <v>10</v>
      </c>
      <c r="BE96" s="328">
        <v>17</v>
      </c>
      <c r="BF96" s="328">
        <v>24</v>
      </c>
      <c r="BG96" s="328">
        <v>1</v>
      </c>
      <c r="BH96" s="35"/>
      <c r="BI96" s="1339"/>
      <c r="BJ96" s="1339"/>
    </row>
    <row r="97" spans="2:62">
      <c r="B97" s="1347"/>
      <c r="C97" s="1351"/>
      <c r="D97" s="1352"/>
      <c r="E97" s="1356"/>
      <c r="F97" s="71" t="s">
        <v>240</v>
      </c>
      <c r="G97" s="74">
        <v>2</v>
      </c>
      <c r="H97" s="75">
        <v>9</v>
      </c>
      <c r="I97" s="75">
        <v>16</v>
      </c>
      <c r="J97" s="75">
        <v>23</v>
      </c>
      <c r="K97" s="75">
        <v>30</v>
      </c>
      <c r="L97" s="75">
        <v>7</v>
      </c>
      <c r="M97" s="75">
        <v>14</v>
      </c>
      <c r="N97" s="75">
        <v>21</v>
      </c>
      <c r="O97" s="75">
        <v>28</v>
      </c>
      <c r="P97" s="76">
        <v>4</v>
      </c>
      <c r="Q97" s="75">
        <v>11</v>
      </c>
      <c r="R97" s="75">
        <v>18</v>
      </c>
      <c r="S97" s="75">
        <v>25</v>
      </c>
      <c r="T97" s="75">
        <v>2</v>
      </c>
      <c r="U97" s="75">
        <v>9</v>
      </c>
      <c r="V97" s="75">
        <v>16</v>
      </c>
      <c r="W97" s="75">
        <v>23</v>
      </c>
      <c r="X97" s="75">
        <v>30</v>
      </c>
      <c r="Y97" s="76">
        <v>6</v>
      </c>
      <c r="Z97" s="75">
        <v>13</v>
      </c>
      <c r="AA97" s="75">
        <v>20</v>
      </c>
      <c r="AB97" s="75">
        <v>27</v>
      </c>
      <c r="AC97" s="75">
        <v>3</v>
      </c>
      <c r="AD97" s="75">
        <v>10</v>
      </c>
      <c r="AE97" s="75">
        <v>17</v>
      </c>
      <c r="AF97" s="75">
        <v>24</v>
      </c>
      <c r="AG97" s="75">
        <v>3</v>
      </c>
      <c r="AH97" s="75">
        <v>10</v>
      </c>
      <c r="AI97" s="75">
        <v>17</v>
      </c>
      <c r="AJ97" s="75">
        <v>24</v>
      </c>
      <c r="AK97" s="75">
        <v>31</v>
      </c>
      <c r="AL97" s="75">
        <v>7</v>
      </c>
      <c r="AM97" s="75">
        <v>14</v>
      </c>
      <c r="AN97" s="75">
        <v>21</v>
      </c>
      <c r="AO97" s="75">
        <v>28</v>
      </c>
      <c r="AP97" s="75">
        <v>5</v>
      </c>
      <c r="AQ97" s="75">
        <v>12</v>
      </c>
      <c r="AR97" s="75">
        <v>19</v>
      </c>
      <c r="AS97" s="75">
        <v>26</v>
      </c>
      <c r="AT97" s="75">
        <v>2</v>
      </c>
      <c r="AU97" s="75">
        <v>9</v>
      </c>
      <c r="AV97" s="75">
        <v>16</v>
      </c>
      <c r="AW97" s="75">
        <v>23</v>
      </c>
      <c r="AX97" s="383">
        <v>30</v>
      </c>
      <c r="AY97" s="328">
        <v>7</v>
      </c>
      <c r="AZ97" s="328">
        <v>14</v>
      </c>
      <c r="BA97" s="328">
        <v>21</v>
      </c>
      <c r="BB97" s="328">
        <v>28</v>
      </c>
      <c r="BC97" s="328">
        <v>4</v>
      </c>
      <c r="BD97" s="328">
        <v>11</v>
      </c>
      <c r="BE97" s="328">
        <v>18</v>
      </c>
      <c r="BF97" s="328">
        <v>25</v>
      </c>
      <c r="BG97" s="328">
        <v>2</v>
      </c>
      <c r="BH97" s="35"/>
      <c r="BI97" s="1339"/>
      <c r="BJ97" s="1339"/>
    </row>
    <row r="98" spans="2:62">
      <c r="B98" s="1347"/>
      <c r="C98" s="1351"/>
      <c r="D98" s="1352"/>
      <c r="E98" s="1356"/>
      <c r="F98" s="394" t="s">
        <v>241</v>
      </c>
      <c r="G98" s="395">
        <v>3</v>
      </c>
      <c r="H98" s="385">
        <v>10</v>
      </c>
      <c r="I98" s="385">
        <v>17</v>
      </c>
      <c r="J98" s="381">
        <v>24</v>
      </c>
      <c r="K98" s="381">
        <v>1</v>
      </c>
      <c r="L98" s="381">
        <v>8</v>
      </c>
      <c r="M98" s="381">
        <v>15</v>
      </c>
      <c r="N98" s="381">
        <v>22</v>
      </c>
      <c r="O98" s="381">
        <v>29</v>
      </c>
      <c r="P98" s="381">
        <v>5</v>
      </c>
      <c r="Q98" s="381">
        <v>12</v>
      </c>
      <c r="R98" s="381">
        <v>19</v>
      </c>
      <c r="S98" s="381">
        <v>26</v>
      </c>
      <c r="T98" s="381">
        <v>3</v>
      </c>
      <c r="U98" s="381">
        <v>10</v>
      </c>
      <c r="V98" s="381">
        <v>17</v>
      </c>
      <c r="W98" s="381">
        <v>24</v>
      </c>
      <c r="X98" s="381">
        <v>31</v>
      </c>
      <c r="Y98" s="381">
        <v>7</v>
      </c>
      <c r="Z98" s="381">
        <v>14</v>
      </c>
      <c r="AA98" s="381">
        <v>21</v>
      </c>
      <c r="AB98" s="381">
        <v>28</v>
      </c>
      <c r="AC98" s="381">
        <v>4</v>
      </c>
      <c r="AD98" s="381">
        <v>11</v>
      </c>
      <c r="AE98" s="381">
        <v>18</v>
      </c>
      <c r="AF98" s="381">
        <v>25</v>
      </c>
      <c r="AG98" s="381">
        <v>4</v>
      </c>
      <c r="AH98" s="381">
        <v>11</v>
      </c>
      <c r="AI98" s="381">
        <v>18</v>
      </c>
      <c r="AJ98" s="381">
        <v>25</v>
      </c>
      <c r="AK98" s="381">
        <v>1</v>
      </c>
      <c r="AL98" s="381">
        <v>8</v>
      </c>
      <c r="AM98" s="381">
        <v>15</v>
      </c>
      <c r="AN98" s="381">
        <v>22</v>
      </c>
      <c r="AO98" s="381">
        <v>29</v>
      </c>
      <c r="AP98" s="381">
        <v>6</v>
      </c>
      <c r="AQ98" s="381">
        <v>13</v>
      </c>
      <c r="AR98" s="381">
        <v>20</v>
      </c>
      <c r="AS98" s="381">
        <v>27</v>
      </c>
      <c r="AT98" s="381">
        <v>3</v>
      </c>
      <c r="AU98" s="381">
        <v>10</v>
      </c>
      <c r="AV98" s="381">
        <v>17</v>
      </c>
      <c r="AW98" s="381">
        <v>24</v>
      </c>
      <c r="AX98" s="384">
        <v>1</v>
      </c>
      <c r="AY98" s="385">
        <v>8</v>
      </c>
      <c r="AZ98" s="385">
        <v>15</v>
      </c>
      <c r="BA98" s="385">
        <v>22</v>
      </c>
      <c r="BB98" s="385">
        <v>29</v>
      </c>
      <c r="BC98" s="385">
        <v>5</v>
      </c>
      <c r="BD98" s="385">
        <v>12</v>
      </c>
      <c r="BE98" s="385">
        <v>19</v>
      </c>
      <c r="BF98" s="385">
        <v>26</v>
      </c>
      <c r="BG98" s="436">
        <v>3</v>
      </c>
      <c r="BH98" s="35"/>
      <c r="BI98" s="1339"/>
      <c r="BJ98" s="1339"/>
    </row>
    <row r="99" spans="2:62">
      <c r="B99" s="1347"/>
      <c r="C99" s="1351"/>
      <c r="D99" s="1352"/>
      <c r="E99" s="1356"/>
      <c r="F99" s="393" t="s">
        <v>235</v>
      </c>
      <c r="G99" s="72">
        <v>4</v>
      </c>
      <c r="H99" s="72">
        <v>11</v>
      </c>
      <c r="I99" s="72">
        <v>18</v>
      </c>
      <c r="J99" s="72">
        <v>25</v>
      </c>
      <c r="K99" s="72">
        <v>2</v>
      </c>
      <c r="L99" s="72">
        <v>9</v>
      </c>
      <c r="M99" s="72">
        <v>16</v>
      </c>
      <c r="N99" s="72">
        <v>23</v>
      </c>
      <c r="O99" s="72">
        <v>30</v>
      </c>
      <c r="P99" s="72">
        <v>6</v>
      </c>
      <c r="Q99" s="72">
        <v>13</v>
      </c>
      <c r="R99" s="72">
        <v>20</v>
      </c>
      <c r="S99" s="72">
        <v>27</v>
      </c>
      <c r="T99" s="72">
        <v>4</v>
      </c>
      <c r="U99" s="72">
        <v>11</v>
      </c>
      <c r="V99" s="72">
        <v>18</v>
      </c>
      <c r="W99" s="72">
        <v>25</v>
      </c>
      <c r="X99" s="73">
        <v>1</v>
      </c>
      <c r="Y99" s="73">
        <v>8</v>
      </c>
      <c r="Z99" s="72">
        <v>15</v>
      </c>
      <c r="AA99" s="72">
        <v>22</v>
      </c>
      <c r="AB99" s="72">
        <v>29</v>
      </c>
      <c r="AC99" s="72">
        <v>5</v>
      </c>
      <c r="AD99" s="72">
        <v>12</v>
      </c>
      <c r="AE99" s="72">
        <v>19</v>
      </c>
      <c r="AF99" s="72">
        <v>26</v>
      </c>
      <c r="AG99" s="72">
        <v>5</v>
      </c>
      <c r="AH99" s="72">
        <v>12</v>
      </c>
      <c r="AI99" s="72">
        <v>19</v>
      </c>
      <c r="AJ99" s="72">
        <v>26</v>
      </c>
      <c r="AK99" s="72">
        <v>2</v>
      </c>
      <c r="AL99" s="72">
        <v>9</v>
      </c>
      <c r="AM99" s="72">
        <v>16</v>
      </c>
      <c r="AN99" s="72">
        <v>23</v>
      </c>
      <c r="AO99" s="72">
        <v>30</v>
      </c>
      <c r="AP99" s="72">
        <v>7</v>
      </c>
      <c r="AQ99" s="72">
        <v>14</v>
      </c>
      <c r="AR99" s="72">
        <v>21</v>
      </c>
      <c r="AS99" s="72">
        <v>28</v>
      </c>
      <c r="AT99" s="72">
        <v>4</v>
      </c>
      <c r="AU99" s="72">
        <v>11</v>
      </c>
      <c r="AV99" s="72">
        <v>18</v>
      </c>
      <c r="AW99" s="382">
        <v>25</v>
      </c>
      <c r="AX99" s="328">
        <v>2</v>
      </c>
      <c r="AY99" s="328">
        <v>9</v>
      </c>
      <c r="AZ99" s="328">
        <v>16</v>
      </c>
      <c r="BA99" s="328">
        <v>23</v>
      </c>
      <c r="BB99" s="328">
        <v>30</v>
      </c>
      <c r="BC99" s="328">
        <v>6</v>
      </c>
      <c r="BD99" s="328">
        <v>13</v>
      </c>
      <c r="BE99" s="328">
        <v>20</v>
      </c>
      <c r="BF99" s="328">
        <v>27</v>
      </c>
      <c r="BG99" s="328">
        <v>4</v>
      </c>
      <c r="BH99" s="35"/>
      <c r="BI99" s="1339"/>
      <c r="BJ99" s="1339"/>
    </row>
    <row r="100" spans="2:62">
      <c r="B100" s="1347"/>
      <c r="C100" s="1351"/>
      <c r="D100" s="1352"/>
      <c r="E100" s="1356"/>
      <c r="F100" s="71" t="s">
        <v>236</v>
      </c>
      <c r="G100" s="72">
        <v>5</v>
      </c>
      <c r="H100" s="72">
        <v>12</v>
      </c>
      <c r="I100" s="72">
        <v>19</v>
      </c>
      <c r="J100" s="72">
        <v>26</v>
      </c>
      <c r="K100" s="72">
        <v>3</v>
      </c>
      <c r="L100" s="72">
        <v>10</v>
      </c>
      <c r="M100" s="72">
        <v>17</v>
      </c>
      <c r="N100" s="72">
        <v>24</v>
      </c>
      <c r="O100" s="72">
        <v>31</v>
      </c>
      <c r="P100" s="72">
        <v>7</v>
      </c>
      <c r="Q100" s="72">
        <v>14</v>
      </c>
      <c r="R100" s="72">
        <v>21</v>
      </c>
      <c r="S100" s="72">
        <v>28</v>
      </c>
      <c r="T100" s="72">
        <v>5</v>
      </c>
      <c r="U100" s="72">
        <v>12</v>
      </c>
      <c r="V100" s="72">
        <v>19</v>
      </c>
      <c r="W100" s="72">
        <v>26</v>
      </c>
      <c r="X100" s="73">
        <v>2</v>
      </c>
      <c r="Y100" s="72">
        <v>9</v>
      </c>
      <c r="Z100" s="72">
        <v>16</v>
      </c>
      <c r="AA100" s="72">
        <v>23</v>
      </c>
      <c r="AB100" s="72">
        <v>30</v>
      </c>
      <c r="AC100" s="72">
        <v>6</v>
      </c>
      <c r="AD100" s="72">
        <v>13</v>
      </c>
      <c r="AE100" s="72">
        <v>20</v>
      </c>
      <c r="AF100" s="72">
        <v>27</v>
      </c>
      <c r="AG100" s="72">
        <v>6</v>
      </c>
      <c r="AH100" s="72">
        <v>13</v>
      </c>
      <c r="AI100" s="72">
        <v>20</v>
      </c>
      <c r="AJ100" s="72">
        <v>27</v>
      </c>
      <c r="AK100" s="72">
        <v>3</v>
      </c>
      <c r="AL100" s="72">
        <v>10</v>
      </c>
      <c r="AM100" s="72">
        <v>17</v>
      </c>
      <c r="AN100" s="72">
        <v>24</v>
      </c>
      <c r="AO100" s="73">
        <v>1</v>
      </c>
      <c r="AP100" s="72">
        <v>8</v>
      </c>
      <c r="AQ100" s="72">
        <v>15</v>
      </c>
      <c r="AR100" s="72">
        <v>22</v>
      </c>
      <c r="AS100" s="72">
        <v>29</v>
      </c>
      <c r="AT100" s="72">
        <v>5</v>
      </c>
      <c r="AU100" s="73">
        <v>12</v>
      </c>
      <c r="AV100" s="72">
        <v>19</v>
      </c>
      <c r="AW100" s="382">
        <v>26</v>
      </c>
      <c r="AX100" s="72">
        <v>3</v>
      </c>
      <c r="AY100" s="72">
        <v>10</v>
      </c>
      <c r="AZ100" s="72">
        <v>17</v>
      </c>
      <c r="BA100" s="72">
        <v>24</v>
      </c>
      <c r="BB100" s="72">
        <v>31</v>
      </c>
      <c r="BC100" s="72">
        <v>7</v>
      </c>
      <c r="BD100" s="72">
        <v>14</v>
      </c>
      <c r="BE100" s="72">
        <v>21</v>
      </c>
      <c r="BF100" s="72">
        <v>28</v>
      </c>
      <c r="BG100" s="328">
        <v>5</v>
      </c>
      <c r="BH100" s="35"/>
      <c r="BI100" s="1339"/>
      <c r="BJ100" s="1339"/>
    </row>
    <row r="101" spans="2:62">
      <c r="B101" s="1347"/>
      <c r="C101" s="1351"/>
      <c r="D101" s="1352"/>
      <c r="E101" s="1356"/>
      <c r="F101" s="71" t="s">
        <v>237</v>
      </c>
      <c r="G101" s="75">
        <v>6</v>
      </c>
      <c r="H101" s="75">
        <v>13</v>
      </c>
      <c r="I101" s="75">
        <v>20</v>
      </c>
      <c r="J101" s="75">
        <v>27</v>
      </c>
      <c r="K101" s="75">
        <v>4</v>
      </c>
      <c r="L101" s="75">
        <v>11</v>
      </c>
      <c r="M101" s="75">
        <v>18</v>
      </c>
      <c r="N101" s="75">
        <v>25</v>
      </c>
      <c r="O101" s="75">
        <v>1</v>
      </c>
      <c r="P101" s="75">
        <v>8</v>
      </c>
      <c r="Q101" s="75">
        <v>15</v>
      </c>
      <c r="R101" s="75">
        <v>22</v>
      </c>
      <c r="S101" s="75">
        <v>29</v>
      </c>
      <c r="T101" s="75">
        <v>6</v>
      </c>
      <c r="U101" s="75">
        <v>13</v>
      </c>
      <c r="V101" s="75">
        <v>20</v>
      </c>
      <c r="W101" s="75">
        <v>27</v>
      </c>
      <c r="X101" s="76">
        <v>3</v>
      </c>
      <c r="Y101" s="75">
        <v>10</v>
      </c>
      <c r="Z101" s="75">
        <v>17</v>
      </c>
      <c r="AA101" s="75">
        <v>24</v>
      </c>
      <c r="AB101" s="75">
        <v>31</v>
      </c>
      <c r="AC101" s="75">
        <v>7</v>
      </c>
      <c r="AD101" s="75">
        <v>14</v>
      </c>
      <c r="AE101" s="75">
        <v>21</v>
      </c>
      <c r="AF101" s="75">
        <v>28</v>
      </c>
      <c r="AG101" s="75">
        <v>7</v>
      </c>
      <c r="AH101" s="75">
        <v>14</v>
      </c>
      <c r="AI101" s="75">
        <v>21</v>
      </c>
      <c r="AJ101" s="75">
        <v>28</v>
      </c>
      <c r="AK101" s="75">
        <v>4</v>
      </c>
      <c r="AL101" s="75">
        <v>11</v>
      </c>
      <c r="AM101" s="75">
        <v>18</v>
      </c>
      <c r="AN101" s="75">
        <v>25</v>
      </c>
      <c r="AO101" s="75">
        <v>2</v>
      </c>
      <c r="AP101" s="76">
        <v>9</v>
      </c>
      <c r="AQ101" s="75">
        <v>16</v>
      </c>
      <c r="AR101" s="75">
        <v>23</v>
      </c>
      <c r="AS101" s="75">
        <v>30</v>
      </c>
      <c r="AT101" s="75">
        <v>6</v>
      </c>
      <c r="AU101" s="75">
        <v>13</v>
      </c>
      <c r="AV101" s="75">
        <v>20</v>
      </c>
      <c r="AW101" s="383">
        <v>27</v>
      </c>
      <c r="AX101" s="328">
        <v>4</v>
      </c>
      <c r="AY101" s="328">
        <v>11</v>
      </c>
      <c r="AZ101" s="328">
        <v>18</v>
      </c>
      <c r="BA101" s="328">
        <v>25</v>
      </c>
      <c r="BB101" s="328">
        <v>1</v>
      </c>
      <c r="BC101" s="328">
        <v>8</v>
      </c>
      <c r="BD101" s="328">
        <v>15</v>
      </c>
      <c r="BE101" s="328">
        <v>22</v>
      </c>
      <c r="BF101" s="328">
        <v>30</v>
      </c>
      <c r="BG101" s="328">
        <v>6</v>
      </c>
      <c r="BH101" s="35"/>
      <c r="BI101" s="1339"/>
      <c r="BJ101" s="1339"/>
    </row>
    <row r="102" spans="2:62">
      <c r="B102" s="1347"/>
      <c r="C102" s="1351"/>
      <c r="D102" s="1352"/>
      <c r="E102" s="1356"/>
      <c r="F102" s="71" t="s">
        <v>238</v>
      </c>
      <c r="G102" s="75">
        <v>7</v>
      </c>
      <c r="H102" s="75">
        <v>14</v>
      </c>
      <c r="I102" s="75">
        <v>21</v>
      </c>
      <c r="J102" s="75">
        <v>28</v>
      </c>
      <c r="K102" s="75">
        <v>5</v>
      </c>
      <c r="L102" s="75">
        <v>12</v>
      </c>
      <c r="M102" s="75">
        <v>19</v>
      </c>
      <c r="N102" s="75">
        <v>26</v>
      </c>
      <c r="O102" s="75">
        <v>2</v>
      </c>
      <c r="P102" s="75">
        <v>9</v>
      </c>
      <c r="Q102" s="75">
        <v>16</v>
      </c>
      <c r="R102" s="75">
        <v>23</v>
      </c>
      <c r="S102" s="75">
        <v>30</v>
      </c>
      <c r="T102" s="75">
        <v>7</v>
      </c>
      <c r="U102" s="75">
        <v>14</v>
      </c>
      <c r="V102" s="75">
        <v>21</v>
      </c>
      <c r="W102" s="75">
        <v>28</v>
      </c>
      <c r="X102" s="76">
        <v>4</v>
      </c>
      <c r="Y102" s="75">
        <v>11</v>
      </c>
      <c r="Z102" s="75">
        <v>18</v>
      </c>
      <c r="AA102" s="75">
        <v>25</v>
      </c>
      <c r="AB102" s="75">
        <v>1</v>
      </c>
      <c r="AC102" s="75">
        <v>8</v>
      </c>
      <c r="AD102" s="75">
        <v>15</v>
      </c>
      <c r="AE102" s="75">
        <v>22</v>
      </c>
      <c r="AF102" s="75">
        <v>1</v>
      </c>
      <c r="AG102" s="76">
        <v>8</v>
      </c>
      <c r="AH102" s="75">
        <v>15</v>
      </c>
      <c r="AI102" s="75">
        <v>22</v>
      </c>
      <c r="AJ102" s="75">
        <v>29</v>
      </c>
      <c r="AK102" s="75">
        <v>5</v>
      </c>
      <c r="AL102" s="75">
        <v>12</v>
      </c>
      <c r="AM102" s="75">
        <v>19</v>
      </c>
      <c r="AN102" s="75">
        <v>26</v>
      </c>
      <c r="AO102" s="75">
        <v>3</v>
      </c>
      <c r="AP102" s="75">
        <v>10</v>
      </c>
      <c r="AQ102" s="75">
        <v>17</v>
      </c>
      <c r="AR102" s="75">
        <v>24</v>
      </c>
      <c r="AS102" s="75">
        <v>31</v>
      </c>
      <c r="AT102" s="75">
        <v>7</v>
      </c>
      <c r="AU102" s="75">
        <v>14</v>
      </c>
      <c r="AV102" s="75">
        <v>21</v>
      </c>
      <c r="AW102" s="383">
        <v>28</v>
      </c>
      <c r="AX102" s="328">
        <v>5</v>
      </c>
      <c r="AY102" s="328">
        <v>12</v>
      </c>
      <c r="AZ102" s="328">
        <v>19</v>
      </c>
      <c r="BA102" s="328">
        <v>26</v>
      </c>
      <c r="BB102" s="328">
        <v>2</v>
      </c>
      <c r="BC102" s="328">
        <v>9</v>
      </c>
      <c r="BD102" s="328">
        <v>16</v>
      </c>
      <c r="BE102" s="328">
        <v>23</v>
      </c>
      <c r="BF102" s="328">
        <v>31</v>
      </c>
      <c r="BG102" s="328">
        <v>7</v>
      </c>
      <c r="BH102" s="35"/>
      <c r="BI102" s="1339"/>
      <c r="BJ102" s="1339"/>
    </row>
    <row r="103" spans="2:62">
      <c r="B103" s="1347"/>
      <c r="C103" s="1351"/>
      <c r="D103" s="1352"/>
      <c r="E103" s="1356"/>
      <c r="F103" s="437"/>
      <c r="G103" s="1341" t="s">
        <v>242</v>
      </c>
      <c r="H103" s="1342"/>
      <c r="I103" s="1342"/>
      <c r="J103" s="1342"/>
      <c r="K103" s="1342"/>
      <c r="L103" s="1342"/>
      <c r="M103" s="1342"/>
      <c r="N103" s="1342"/>
      <c r="O103" s="1342"/>
      <c r="P103" s="1342"/>
      <c r="Q103" s="1342"/>
      <c r="R103" s="1342"/>
      <c r="S103" s="1342"/>
      <c r="T103" s="1342"/>
      <c r="U103" s="1342"/>
      <c r="V103" s="1342"/>
      <c r="W103" s="1342"/>
      <c r="X103" s="1342"/>
      <c r="Y103" s="1342"/>
      <c r="Z103" s="1342"/>
      <c r="AA103" s="1342"/>
      <c r="AB103" s="1342"/>
      <c r="AC103" s="1342"/>
      <c r="AD103" s="1342"/>
      <c r="AE103" s="1342"/>
      <c r="AF103" s="1342"/>
      <c r="AG103" s="1342"/>
      <c r="AH103" s="1342"/>
      <c r="AI103" s="1342"/>
      <c r="AJ103" s="1342"/>
      <c r="AK103" s="1342"/>
      <c r="AL103" s="1342"/>
      <c r="AM103" s="1342"/>
      <c r="AN103" s="1342"/>
      <c r="AO103" s="1342"/>
      <c r="AP103" s="1342"/>
      <c r="AQ103" s="1342"/>
      <c r="AR103" s="1342"/>
      <c r="AS103" s="1342"/>
      <c r="AT103" s="1342"/>
      <c r="AU103" s="1342"/>
      <c r="AV103" s="1342"/>
      <c r="AW103" s="1342"/>
      <c r="AX103" s="1343"/>
      <c r="AY103" s="1343"/>
      <c r="AZ103" s="1343"/>
      <c r="BA103" s="1343"/>
      <c r="BB103" s="1343"/>
      <c r="BC103" s="1343"/>
      <c r="BD103" s="1343"/>
      <c r="BE103" s="1343"/>
      <c r="BF103" s="1343"/>
      <c r="BG103" s="1344"/>
      <c r="BH103" s="33"/>
      <c r="BI103" s="1339"/>
      <c r="BJ103" s="1339"/>
    </row>
    <row r="104" spans="2:62">
      <c r="B104" s="1347"/>
      <c r="C104" s="1351"/>
      <c r="D104" s="1352"/>
      <c r="E104" s="1356"/>
      <c r="F104" s="438"/>
      <c r="G104" s="439">
        <v>36</v>
      </c>
      <c r="H104" s="440">
        <v>37</v>
      </c>
      <c r="I104" s="440">
        <v>38</v>
      </c>
      <c r="J104" s="440">
        <v>39</v>
      </c>
      <c r="K104" s="440">
        <v>40</v>
      </c>
      <c r="L104" s="440">
        <v>41</v>
      </c>
      <c r="M104" s="440">
        <v>42</v>
      </c>
      <c r="N104" s="441">
        <v>43</v>
      </c>
      <c r="O104" s="441">
        <v>44</v>
      </c>
      <c r="P104" s="441">
        <v>45</v>
      </c>
      <c r="Q104" s="441">
        <v>46</v>
      </c>
      <c r="R104" s="441">
        <v>47</v>
      </c>
      <c r="S104" s="441">
        <v>48</v>
      </c>
      <c r="T104" s="441">
        <v>49</v>
      </c>
      <c r="U104" s="441">
        <v>50</v>
      </c>
      <c r="V104" s="441">
        <v>51</v>
      </c>
      <c r="W104" s="441">
        <v>52</v>
      </c>
      <c r="X104" s="441">
        <v>53</v>
      </c>
      <c r="Y104" s="441">
        <v>1</v>
      </c>
      <c r="Z104" s="441">
        <v>2</v>
      </c>
      <c r="AA104" s="441">
        <v>3</v>
      </c>
      <c r="AB104" s="441">
        <v>4</v>
      </c>
      <c r="AC104" s="441">
        <v>5</v>
      </c>
      <c r="AD104" s="441">
        <v>6</v>
      </c>
      <c r="AE104" s="441">
        <v>7</v>
      </c>
      <c r="AF104" s="441">
        <v>8</v>
      </c>
      <c r="AG104" s="441">
        <v>9</v>
      </c>
      <c r="AH104" s="441">
        <v>10</v>
      </c>
      <c r="AI104" s="441">
        <v>11</v>
      </c>
      <c r="AJ104" s="440">
        <v>12</v>
      </c>
      <c r="AK104" s="440">
        <v>13</v>
      </c>
      <c r="AL104" s="440">
        <v>14</v>
      </c>
      <c r="AM104" s="440">
        <v>15</v>
      </c>
      <c r="AN104" s="441">
        <v>16</v>
      </c>
      <c r="AO104" s="440">
        <v>17</v>
      </c>
      <c r="AP104" s="440">
        <v>18</v>
      </c>
      <c r="AQ104" s="440">
        <v>19</v>
      </c>
      <c r="AR104" s="440">
        <v>20</v>
      </c>
      <c r="AS104" s="440">
        <v>21</v>
      </c>
      <c r="AT104" s="440">
        <v>22</v>
      </c>
      <c r="AU104" s="440">
        <v>23</v>
      </c>
      <c r="AV104" s="440">
        <v>24</v>
      </c>
      <c r="AW104" s="440">
        <v>25</v>
      </c>
      <c r="AX104" s="440">
        <v>26</v>
      </c>
      <c r="AY104" s="440">
        <v>27</v>
      </c>
      <c r="AZ104" s="440">
        <v>28</v>
      </c>
      <c r="BA104" s="440">
        <v>29</v>
      </c>
      <c r="BB104" s="440">
        <v>30</v>
      </c>
      <c r="BC104" s="440">
        <v>31</v>
      </c>
      <c r="BD104" s="440">
        <v>32</v>
      </c>
      <c r="BE104" s="440">
        <v>33</v>
      </c>
      <c r="BF104" s="440">
        <v>34</v>
      </c>
      <c r="BG104" s="442">
        <v>35</v>
      </c>
      <c r="BH104" s="32"/>
      <c r="BI104" s="1339"/>
      <c r="BJ104" s="1339"/>
    </row>
    <row r="105" spans="2:62">
      <c r="B105" s="1347"/>
      <c r="C105" s="1351"/>
      <c r="D105" s="1352"/>
      <c r="E105" s="1356"/>
      <c r="F105" s="438"/>
      <c r="G105" s="1345" t="s">
        <v>243</v>
      </c>
      <c r="H105" s="1343"/>
      <c r="I105" s="1343"/>
      <c r="J105" s="1343"/>
      <c r="K105" s="1343"/>
      <c r="L105" s="1343"/>
      <c r="M105" s="1343"/>
      <c r="N105" s="1343"/>
      <c r="O105" s="1343"/>
      <c r="P105" s="1343"/>
      <c r="Q105" s="1343"/>
      <c r="R105" s="1343"/>
      <c r="S105" s="1343"/>
      <c r="T105" s="1343"/>
      <c r="U105" s="1343"/>
      <c r="V105" s="1343"/>
      <c r="W105" s="1343"/>
      <c r="X105" s="1343"/>
      <c r="Y105" s="1343"/>
      <c r="Z105" s="1343"/>
      <c r="AA105" s="1343"/>
      <c r="AB105" s="1343"/>
      <c r="AC105" s="1343"/>
      <c r="AD105" s="1343"/>
      <c r="AE105" s="1343"/>
      <c r="AF105" s="1343"/>
      <c r="AG105" s="1343"/>
      <c r="AH105" s="1343"/>
      <c r="AI105" s="1343"/>
      <c r="AJ105" s="1343"/>
      <c r="AK105" s="1343"/>
      <c r="AL105" s="1343"/>
      <c r="AM105" s="1343"/>
      <c r="AN105" s="1343"/>
      <c r="AO105" s="1343"/>
      <c r="AP105" s="1343"/>
      <c r="AQ105" s="1343"/>
      <c r="AR105" s="1343"/>
      <c r="AS105" s="1343"/>
      <c r="AT105" s="1343"/>
      <c r="AU105" s="1343"/>
      <c r="AV105" s="1343"/>
      <c r="AW105" s="1343"/>
      <c r="AX105" s="1343"/>
      <c r="AY105" s="1343"/>
      <c r="AZ105" s="1343"/>
      <c r="BA105" s="1343"/>
      <c r="BB105" s="1343"/>
      <c r="BC105" s="1343"/>
      <c r="BD105" s="1343"/>
      <c r="BE105" s="1343"/>
      <c r="BF105" s="1343"/>
      <c r="BG105" s="1344"/>
      <c r="BH105" s="33"/>
      <c r="BI105" s="1339"/>
      <c r="BJ105" s="1339"/>
    </row>
    <row r="106" spans="2:62" ht="15.75" thickBot="1">
      <c r="B106" s="1348"/>
      <c r="C106" s="1353"/>
      <c r="D106" s="1354"/>
      <c r="E106" s="1357"/>
      <c r="F106" s="47"/>
      <c r="G106" s="443">
        <v>1</v>
      </c>
      <c r="H106" s="444">
        <v>2</v>
      </c>
      <c r="I106" s="444">
        <v>3</v>
      </c>
      <c r="J106" s="444">
        <v>4</v>
      </c>
      <c r="K106" s="444">
        <v>5</v>
      </c>
      <c r="L106" s="444">
        <v>6</v>
      </c>
      <c r="M106" s="444">
        <v>7</v>
      </c>
      <c r="N106" s="445">
        <v>8</v>
      </c>
      <c r="O106" s="445">
        <v>9</v>
      </c>
      <c r="P106" s="445">
        <v>10</v>
      </c>
      <c r="Q106" s="445">
        <v>11</v>
      </c>
      <c r="R106" s="445">
        <v>12</v>
      </c>
      <c r="S106" s="445">
        <v>13</v>
      </c>
      <c r="T106" s="445">
        <v>14</v>
      </c>
      <c r="U106" s="445">
        <v>15</v>
      </c>
      <c r="V106" s="445">
        <v>16</v>
      </c>
      <c r="W106" s="445">
        <v>17</v>
      </c>
      <c r="X106" s="445">
        <v>18</v>
      </c>
      <c r="Y106" s="445">
        <v>19</v>
      </c>
      <c r="Z106" s="445">
        <v>20</v>
      </c>
      <c r="AA106" s="445">
        <v>21</v>
      </c>
      <c r="AB106" s="445">
        <v>22</v>
      </c>
      <c r="AC106" s="445">
        <v>23</v>
      </c>
      <c r="AD106" s="445">
        <v>24</v>
      </c>
      <c r="AE106" s="445">
        <v>25</v>
      </c>
      <c r="AF106" s="445">
        <v>26</v>
      </c>
      <c r="AG106" s="445">
        <v>27</v>
      </c>
      <c r="AH106" s="445">
        <v>28</v>
      </c>
      <c r="AI106" s="445">
        <v>29</v>
      </c>
      <c r="AJ106" s="444">
        <v>30</v>
      </c>
      <c r="AK106" s="444">
        <v>31</v>
      </c>
      <c r="AL106" s="444">
        <v>32</v>
      </c>
      <c r="AM106" s="444">
        <v>33</v>
      </c>
      <c r="AN106" s="445">
        <v>34</v>
      </c>
      <c r="AO106" s="444">
        <v>35</v>
      </c>
      <c r="AP106" s="444">
        <v>36</v>
      </c>
      <c r="AQ106" s="444">
        <v>37</v>
      </c>
      <c r="AR106" s="444">
        <v>38</v>
      </c>
      <c r="AS106" s="444">
        <v>39</v>
      </c>
      <c r="AT106" s="444">
        <v>40</v>
      </c>
      <c r="AU106" s="444">
        <v>41</v>
      </c>
      <c r="AV106" s="444">
        <v>42</v>
      </c>
      <c r="AW106" s="444">
        <v>43</v>
      </c>
      <c r="AX106" s="444">
        <v>44</v>
      </c>
      <c r="AY106" s="444">
        <v>45</v>
      </c>
      <c r="AZ106" s="444">
        <v>46</v>
      </c>
      <c r="BA106" s="444">
        <v>47</v>
      </c>
      <c r="BB106" s="444">
        <v>48</v>
      </c>
      <c r="BC106" s="444">
        <v>49</v>
      </c>
      <c r="BD106" s="444">
        <v>50</v>
      </c>
      <c r="BE106" s="444">
        <v>51</v>
      </c>
      <c r="BF106" s="444">
        <v>52</v>
      </c>
      <c r="BG106" s="446">
        <v>53</v>
      </c>
      <c r="BH106" s="32"/>
      <c r="BI106" s="1340"/>
      <c r="BJ106" s="1340"/>
    </row>
    <row r="107" spans="2:62">
      <c r="B107" s="1376" t="s">
        <v>130</v>
      </c>
      <c r="C107" s="1438" t="s">
        <v>328</v>
      </c>
      <c r="D107" s="1439"/>
      <c r="E107" s="447" t="s">
        <v>246</v>
      </c>
      <c r="F107" s="460"/>
      <c r="G107" s="461" t="e">
        <f>G109+G111+G113</f>
        <v>#REF!</v>
      </c>
      <c r="H107" s="462" t="e">
        <f t="shared" ref="H107:W107" si="32">H109+H111+H113</f>
        <v>#REF!</v>
      </c>
      <c r="I107" s="462" t="e">
        <f t="shared" si="32"/>
        <v>#REF!</v>
      </c>
      <c r="J107" s="462" t="e">
        <f t="shared" si="32"/>
        <v>#REF!</v>
      </c>
      <c r="K107" s="462" t="e">
        <f t="shared" si="32"/>
        <v>#REF!</v>
      </c>
      <c r="L107" s="462" t="e">
        <f t="shared" si="32"/>
        <v>#REF!</v>
      </c>
      <c r="M107" s="462" t="e">
        <f t="shared" si="32"/>
        <v>#REF!</v>
      </c>
      <c r="N107" s="462" t="e">
        <f t="shared" si="32"/>
        <v>#REF!</v>
      </c>
      <c r="O107" s="462" t="e">
        <f t="shared" si="32"/>
        <v>#REF!</v>
      </c>
      <c r="P107" s="462" t="e">
        <f t="shared" si="32"/>
        <v>#REF!</v>
      </c>
      <c r="Q107" s="462" t="e">
        <f t="shared" si="32"/>
        <v>#REF!</v>
      </c>
      <c r="R107" s="462" t="e">
        <f t="shared" si="32"/>
        <v>#REF!</v>
      </c>
      <c r="S107" s="462" t="e">
        <f t="shared" si="32"/>
        <v>#REF!</v>
      </c>
      <c r="T107" s="462" t="e">
        <f t="shared" si="32"/>
        <v>#REF!</v>
      </c>
      <c r="U107" s="462" t="e">
        <f t="shared" si="32"/>
        <v>#REF!</v>
      </c>
      <c r="V107" s="462" t="e">
        <f t="shared" si="32"/>
        <v>#REF!</v>
      </c>
      <c r="W107" s="462" t="e">
        <f t="shared" si="32"/>
        <v>#REF!</v>
      </c>
      <c r="X107" s="1303" t="s">
        <v>36</v>
      </c>
      <c r="Y107" s="1305"/>
      <c r="Z107" s="462" t="e">
        <f>Z109+Z111+Z113</f>
        <v>#REF!</v>
      </c>
      <c r="AA107" s="462" t="e">
        <f t="shared" ref="AA107:AL108" si="33">AA109+AA111+AA113</f>
        <v>#REF!</v>
      </c>
      <c r="AB107" s="462" t="e">
        <f t="shared" si="33"/>
        <v>#REF!</v>
      </c>
      <c r="AC107" s="462" t="e">
        <f t="shared" si="33"/>
        <v>#REF!</v>
      </c>
      <c r="AD107" s="462" t="e">
        <f t="shared" si="33"/>
        <v>#REF!</v>
      </c>
      <c r="AE107" s="462" t="e">
        <f t="shared" si="33"/>
        <v>#REF!</v>
      </c>
      <c r="AF107" s="462" t="e">
        <f t="shared" si="33"/>
        <v>#REF!</v>
      </c>
      <c r="AG107" s="462" t="e">
        <f t="shared" si="33"/>
        <v>#REF!</v>
      </c>
      <c r="AH107" s="462" t="e">
        <f t="shared" si="33"/>
        <v>#REF!</v>
      </c>
      <c r="AI107" s="462" t="e">
        <f t="shared" si="33"/>
        <v>#REF!</v>
      </c>
      <c r="AJ107" s="462" t="e">
        <f t="shared" si="33"/>
        <v>#REF!</v>
      </c>
      <c r="AK107" s="462" t="e">
        <f t="shared" si="33"/>
        <v>#REF!</v>
      </c>
      <c r="AL107" s="462" t="e">
        <f t="shared" si="33"/>
        <v>#REF!</v>
      </c>
      <c r="AM107" s="463"/>
      <c r="AN107" s="464"/>
      <c r="AO107" s="462" t="e">
        <f t="shared" ref="AO107:AV108" si="34">AO109+AO111+AO113</f>
        <v>#REF!</v>
      </c>
      <c r="AP107" s="462" t="e">
        <f t="shared" si="34"/>
        <v>#REF!</v>
      </c>
      <c r="AQ107" s="462" t="e">
        <f t="shared" si="34"/>
        <v>#REF!</v>
      </c>
      <c r="AR107" s="462" t="e">
        <f t="shared" si="34"/>
        <v>#REF!</v>
      </c>
      <c r="AS107" s="462" t="e">
        <f t="shared" si="34"/>
        <v>#REF!</v>
      </c>
      <c r="AT107" s="462" t="e">
        <f t="shared" si="34"/>
        <v>#REF!</v>
      </c>
      <c r="AU107" s="462" t="e">
        <f t="shared" si="34"/>
        <v>#REF!</v>
      </c>
      <c r="AV107" s="462" t="e">
        <f t="shared" si="34"/>
        <v>#REF!</v>
      </c>
      <c r="AW107" s="1368" t="s">
        <v>127</v>
      </c>
      <c r="AX107" s="1370" t="s">
        <v>36</v>
      </c>
      <c r="AY107" s="1371"/>
      <c r="AZ107" s="1371"/>
      <c r="BA107" s="1371"/>
      <c r="BB107" s="1371"/>
      <c r="BC107" s="1371"/>
      <c r="BD107" s="1371"/>
      <c r="BE107" s="1371"/>
      <c r="BF107" s="1371"/>
      <c r="BG107" s="1372"/>
      <c r="BH107" s="23"/>
      <c r="BI107" s="1359" t="e">
        <f>SUM(BI109:BI114)</f>
        <v>#REF!</v>
      </c>
      <c r="BJ107" s="1359" t="e">
        <f>SUM(BJ109:BJ114)</f>
        <v>#REF!</v>
      </c>
    </row>
    <row r="108" spans="2:62">
      <c r="B108" s="1377"/>
      <c r="C108" s="1380"/>
      <c r="D108" s="1381"/>
      <c r="E108" s="448" t="s">
        <v>247</v>
      </c>
      <c r="F108" s="460"/>
      <c r="G108" s="465" t="e">
        <f>G107/2</f>
        <v>#REF!</v>
      </c>
      <c r="H108" s="466" t="e">
        <f t="shared" ref="H108:W108" si="35">H107/2</f>
        <v>#REF!</v>
      </c>
      <c r="I108" s="466" t="e">
        <f t="shared" si="35"/>
        <v>#REF!</v>
      </c>
      <c r="J108" s="466" t="e">
        <f t="shared" si="35"/>
        <v>#REF!</v>
      </c>
      <c r="K108" s="466" t="e">
        <f t="shared" si="35"/>
        <v>#REF!</v>
      </c>
      <c r="L108" s="466" t="e">
        <f t="shared" si="35"/>
        <v>#REF!</v>
      </c>
      <c r="M108" s="466" t="e">
        <f t="shared" si="35"/>
        <v>#REF!</v>
      </c>
      <c r="N108" s="466" t="e">
        <f t="shared" si="35"/>
        <v>#REF!</v>
      </c>
      <c r="O108" s="466" t="e">
        <f t="shared" si="35"/>
        <v>#REF!</v>
      </c>
      <c r="P108" s="466" t="e">
        <f t="shared" si="35"/>
        <v>#REF!</v>
      </c>
      <c r="Q108" s="466" t="e">
        <f t="shared" si="35"/>
        <v>#REF!</v>
      </c>
      <c r="R108" s="466" t="e">
        <f t="shared" si="35"/>
        <v>#REF!</v>
      </c>
      <c r="S108" s="466" t="e">
        <f t="shared" si="35"/>
        <v>#REF!</v>
      </c>
      <c r="T108" s="466" t="e">
        <f t="shared" si="35"/>
        <v>#REF!</v>
      </c>
      <c r="U108" s="466" t="e">
        <f t="shared" si="35"/>
        <v>#REF!</v>
      </c>
      <c r="V108" s="466" t="e">
        <f t="shared" si="35"/>
        <v>#REF!</v>
      </c>
      <c r="W108" s="466" t="e">
        <f t="shared" si="35"/>
        <v>#REF!</v>
      </c>
      <c r="X108" s="1303"/>
      <c r="Y108" s="1305"/>
      <c r="Z108" s="466" t="e">
        <f>Z110+Z112+Z114</f>
        <v>#REF!</v>
      </c>
      <c r="AA108" s="466" t="e">
        <f t="shared" si="33"/>
        <v>#REF!</v>
      </c>
      <c r="AB108" s="466" t="e">
        <f t="shared" si="33"/>
        <v>#REF!</v>
      </c>
      <c r="AC108" s="466" t="e">
        <f t="shared" si="33"/>
        <v>#REF!</v>
      </c>
      <c r="AD108" s="466" t="e">
        <f t="shared" si="33"/>
        <v>#REF!</v>
      </c>
      <c r="AE108" s="466" t="e">
        <f t="shared" si="33"/>
        <v>#REF!</v>
      </c>
      <c r="AF108" s="466" t="e">
        <f t="shared" si="33"/>
        <v>#REF!</v>
      </c>
      <c r="AG108" s="466" t="e">
        <f t="shared" si="33"/>
        <v>#REF!</v>
      </c>
      <c r="AH108" s="466" t="e">
        <f t="shared" si="33"/>
        <v>#REF!</v>
      </c>
      <c r="AI108" s="466" t="e">
        <f t="shared" si="33"/>
        <v>#REF!</v>
      </c>
      <c r="AJ108" s="466" t="e">
        <f t="shared" si="33"/>
        <v>#REF!</v>
      </c>
      <c r="AK108" s="466" t="e">
        <f t="shared" si="33"/>
        <v>#REF!</v>
      </c>
      <c r="AL108" s="466" t="e">
        <f t="shared" si="33"/>
        <v>#REF!</v>
      </c>
      <c r="AM108" s="463"/>
      <c r="AN108" s="464"/>
      <c r="AO108" s="466" t="e">
        <f t="shared" si="34"/>
        <v>#REF!</v>
      </c>
      <c r="AP108" s="466" t="e">
        <f t="shared" si="34"/>
        <v>#REF!</v>
      </c>
      <c r="AQ108" s="466" t="e">
        <f t="shared" si="34"/>
        <v>#REF!</v>
      </c>
      <c r="AR108" s="466" t="e">
        <f t="shared" si="34"/>
        <v>#REF!</v>
      </c>
      <c r="AS108" s="466" t="e">
        <f t="shared" si="34"/>
        <v>#REF!</v>
      </c>
      <c r="AT108" s="466" t="e">
        <f t="shared" si="34"/>
        <v>#REF!</v>
      </c>
      <c r="AU108" s="466" t="e">
        <f t="shared" si="34"/>
        <v>#REF!</v>
      </c>
      <c r="AV108" s="466" t="e">
        <f t="shared" si="34"/>
        <v>#REF!</v>
      </c>
      <c r="AW108" s="1368"/>
      <c r="AX108" s="1370"/>
      <c r="AY108" s="1371"/>
      <c r="AZ108" s="1371"/>
      <c r="BA108" s="1371"/>
      <c r="BB108" s="1371"/>
      <c r="BC108" s="1371"/>
      <c r="BD108" s="1371"/>
      <c r="BE108" s="1371"/>
      <c r="BF108" s="1371"/>
      <c r="BG108" s="1372"/>
      <c r="BH108" s="23"/>
      <c r="BI108" s="1360"/>
      <c r="BJ108" s="1360"/>
    </row>
    <row r="109" spans="2:62">
      <c r="B109" s="1361" t="s">
        <v>133</v>
      </c>
      <c r="C109" s="1362" t="s">
        <v>104</v>
      </c>
      <c r="D109" s="1363"/>
      <c r="E109" s="449" t="s">
        <v>246</v>
      </c>
      <c r="F109" s="450"/>
      <c r="G109" s="451" t="e">
        <f>#REF!</f>
        <v>#REF!</v>
      </c>
      <c r="H109" s="452" t="e">
        <f>#REF!</f>
        <v>#REF!</v>
      </c>
      <c r="I109" s="452" t="e">
        <f>#REF!</f>
        <v>#REF!</v>
      </c>
      <c r="J109" s="452" t="e">
        <f>#REF!</f>
        <v>#REF!</v>
      </c>
      <c r="K109" s="452" t="e">
        <f>#REF!</f>
        <v>#REF!</v>
      </c>
      <c r="L109" s="452" t="e">
        <f>#REF!</f>
        <v>#REF!</v>
      </c>
      <c r="M109" s="452" t="e">
        <f>#REF!</f>
        <v>#REF!</v>
      </c>
      <c r="N109" s="452" t="e">
        <f>#REF!</f>
        <v>#REF!</v>
      </c>
      <c r="O109" s="452" t="e">
        <f>#REF!</f>
        <v>#REF!</v>
      </c>
      <c r="P109" s="452" t="e">
        <f>#REF!</f>
        <v>#REF!</v>
      </c>
      <c r="Q109" s="452" t="e">
        <f>#REF!</f>
        <v>#REF!</v>
      </c>
      <c r="R109" s="452" t="e">
        <f>#REF!</f>
        <v>#REF!</v>
      </c>
      <c r="S109" s="452" t="e">
        <f>#REF!</f>
        <v>#REF!</v>
      </c>
      <c r="T109" s="452" t="e">
        <f>#REF!</f>
        <v>#REF!</v>
      </c>
      <c r="U109" s="452" t="e">
        <f>#REF!</f>
        <v>#REF!</v>
      </c>
      <c r="V109" s="452" t="e">
        <f>#REF!</f>
        <v>#REF!</v>
      </c>
      <c r="W109" s="452" t="e">
        <f>#REF!</f>
        <v>#REF!</v>
      </c>
      <c r="X109" s="1303"/>
      <c r="Y109" s="1305"/>
      <c r="Z109" s="452" t="e">
        <f>#REF!</f>
        <v>#REF!</v>
      </c>
      <c r="AA109" s="452" t="e">
        <f>#REF!</f>
        <v>#REF!</v>
      </c>
      <c r="AB109" s="452" t="e">
        <f>#REF!</f>
        <v>#REF!</v>
      </c>
      <c r="AC109" s="452" t="e">
        <f>#REF!</f>
        <v>#REF!</v>
      </c>
      <c r="AD109" s="452" t="e">
        <f>#REF!</f>
        <v>#REF!</v>
      </c>
      <c r="AE109" s="452" t="e">
        <f>#REF!</f>
        <v>#REF!</v>
      </c>
      <c r="AF109" s="452" t="e">
        <f>#REF!</f>
        <v>#REF!</v>
      </c>
      <c r="AG109" s="452" t="e">
        <f>#REF!</f>
        <v>#REF!</v>
      </c>
      <c r="AH109" s="452" t="e">
        <f>#REF!</f>
        <v>#REF!</v>
      </c>
      <c r="AI109" s="452" t="e">
        <f>#REF!</f>
        <v>#REF!</v>
      </c>
      <c r="AJ109" s="452" t="e">
        <f>#REF!</f>
        <v>#REF!</v>
      </c>
      <c r="AK109" s="452" t="e">
        <f>#REF!</f>
        <v>#REF!</v>
      </c>
      <c r="AL109" s="452" t="e">
        <f>#REF!</f>
        <v>#REF!</v>
      </c>
      <c r="AM109" s="467"/>
      <c r="AN109" s="468"/>
      <c r="AO109" s="452" t="e">
        <f>#REF!</f>
        <v>#REF!</v>
      </c>
      <c r="AP109" s="452" t="e">
        <f>#REF!</f>
        <v>#REF!</v>
      </c>
      <c r="AQ109" s="452" t="e">
        <f>#REF!</f>
        <v>#REF!</v>
      </c>
      <c r="AR109" s="452" t="e">
        <f>#REF!</f>
        <v>#REF!</v>
      </c>
      <c r="AS109" s="452" t="e">
        <f>#REF!</f>
        <v>#REF!</v>
      </c>
      <c r="AT109" s="452" t="e">
        <f>#REF!</f>
        <v>#REF!</v>
      </c>
      <c r="AU109" s="452" t="e">
        <f>#REF!</f>
        <v>#REF!</v>
      </c>
      <c r="AV109" s="452" t="e">
        <f>#REF!</f>
        <v>#REF!</v>
      </c>
      <c r="AW109" s="1368"/>
      <c r="AX109" s="1370"/>
      <c r="AY109" s="1371"/>
      <c r="AZ109" s="1371"/>
      <c r="BA109" s="1371"/>
      <c r="BB109" s="1371"/>
      <c r="BC109" s="1371"/>
      <c r="BD109" s="1371"/>
      <c r="BE109" s="1371"/>
      <c r="BF109" s="1371"/>
      <c r="BG109" s="1372"/>
      <c r="BH109" s="24"/>
      <c r="BI109" s="1366" t="e">
        <f>SUM(G109:W109,Z109:AL109,AO109:AV109)</f>
        <v>#REF!</v>
      </c>
      <c r="BJ109" s="1366" t="e">
        <f t="shared" ref="BJ109" si="36">SUM(G110:W110,Z110:AL110,AO110:AV110)</f>
        <v>#REF!</v>
      </c>
    </row>
    <row r="110" spans="2:62">
      <c r="B110" s="1361"/>
      <c r="C110" s="1364"/>
      <c r="D110" s="1365"/>
      <c r="E110" s="453" t="s">
        <v>247</v>
      </c>
      <c r="F110" s="454"/>
      <c r="G110" s="455" t="e">
        <f>G109/2</f>
        <v>#REF!</v>
      </c>
      <c r="H110" s="456" t="e">
        <f t="shared" ref="H110:W110" si="37">H109/2</f>
        <v>#REF!</v>
      </c>
      <c r="I110" s="456" t="e">
        <f t="shared" si="37"/>
        <v>#REF!</v>
      </c>
      <c r="J110" s="456" t="e">
        <f t="shared" si="37"/>
        <v>#REF!</v>
      </c>
      <c r="K110" s="456" t="e">
        <f t="shared" si="37"/>
        <v>#REF!</v>
      </c>
      <c r="L110" s="456" t="e">
        <f t="shared" si="37"/>
        <v>#REF!</v>
      </c>
      <c r="M110" s="456" t="e">
        <f t="shared" si="37"/>
        <v>#REF!</v>
      </c>
      <c r="N110" s="456" t="e">
        <f t="shared" si="37"/>
        <v>#REF!</v>
      </c>
      <c r="O110" s="456" t="e">
        <f t="shared" si="37"/>
        <v>#REF!</v>
      </c>
      <c r="P110" s="456" t="e">
        <f t="shared" si="37"/>
        <v>#REF!</v>
      </c>
      <c r="Q110" s="456" t="e">
        <f t="shared" si="37"/>
        <v>#REF!</v>
      </c>
      <c r="R110" s="456" t="e">
        <f t="shared" si="37"/>
        <v>#REF!</v>
      </c>
      <c r="S110" s="456" t="e">
        <f t="shared" si="37"/>
        <v>#REF!</v>
      </c>
      <c r="T110" s="456" t="e">
        <f t="shared" si="37"/>
        <v>#REF!</v>
      </c>
      <c r="U110" s="456" t="e">
        <f t="shared" si="37"/>
        <v>#REF!</v>
      </c>
      <c r="V110" s="456" t="e">
        <f t="shared" si="37"/>
        <v>#REF!</v>
      </c>
      <c r="W110" s="456" t="e">
        <f t="shared" si="37"/>
        <v>#REF!</v>
      </c>
      <c r="X110" s="1303"/>
      <c r="Y110" s="1305"/>
      <c r="Z110" s="457" t="e">
        <f t="shared" ref="Z110:AL110" si="38">Z109/2</f>
        <v>#REF!</v>
      </c>
      <c r="AA110" s="457" t="e">
        <f t="shared" si="38"/>
        <v>#REF!</v>
      </c>
      <c r="AB110" s="458" t="e">
        <f t="shared" si="38"/>
        <v>#REF!</v>
      </c>
      <c r="AC110" s="459" t="e">
        <f t="shared" si="38"/>
        <v>#REF!</v>
      </c>
      <c r="AD110" s="459" t="e">
        <f t="shared" si="38"/>
        <v>#REF!</v>
      </c>
      <c r="AE110" s="459" t="e">
        <f t="shared" si="38"/>
        <v>#REF!</v>
      </c>
      <c r="AF110" s="459" t="e">
        <f t="shared" si="38"/>
        <v>#REF!</v>
      </c>
      <c r="AG110" s="459" t="e">
        <f t="shared" si="38"/>
        <v>#REF!</v>
      </c>
      <c r="AH110" s="459" t="e">
        <f t="shared" si="38"/>
        <v>#REF!</v>
      </c>
      <c r="AI110" s="459" t="e">
        <f t="shared" si="38"/>
        <v>#REF!</v>
      </c>
      <c r="AJ110" s="459" t="e">
        <f t="shared" si="38"/>
        <v>#REF!</v>
      </c>
      <c r="AK110" s="459" t="e">
        <f t="shared" si="38"/>
        <v>#REF!</v>
      </c>
      <c r="AL110" s="459" t="e">
        <f t="shared" si="38"/>
        <v>#REF!</v>
      </c>
      <c r="AM110" s="467"/>
      <c r="AN110" s="468"/>
      <c r="AO110" s="459" t="e">
        <f t="shared" ref="AO110:AV110" si="39">AO109/2</f>
        <v>#REF!</v>
      </c>
      <c r="AP110" s="459" t="e">
        <f t="shared" si="39"/>
        <v>#REF!</v>
      </c>
      <c r="AQ110" s="459" t="e">
        <f t="shared" si="39"/>
        <v>#REF!</v>
      </c>
      <c r="AR110" s="459" t="e">
        <f t="shared" si="39"/>
        <v>#REF!</v>
      </c>
      <c r="AS110" s="459" t="e">
        <f t="shared" si="39"/>
        <v>#REF!</v>
      </c>
      <c r="AT110" s="459" t="e">
        <f t="shared" si="39"/>
        <v>#REF!</v>
      </c>
      <c r="AU110" s="459" t="e">
        <f t="shared" si="39"/>
        <v>#REF!</v>
      </c>
      <c r="AV110" s="459" t="e">
        <f t="shared" si="39"/>
        <v>#REF!</v>
      </c>
      <c r="AW110" s="1368"/>
      <c r="AX110" s="1370"/>
      <c r="AY110" s="1371"/>
      <c r="AZ110" s="1371"/>
      <c r="BA110" s="1371"/>
      <c r="BB110" s="1371"/>
      <c r="BC110" s="1371"/>
      <c r="BD110" s="1371"/>
      <c r="BE110" s="1371"/>
      <c r="BF110" s="1371"/>
      <c r="BG110" s="1372"/>
      <c r="BH110" s="24"/>
      <c r="BI110" s="1367"/>
      <c r="BJ110" s="1367"/>
    </row>
    <row r="111" spans="2:62">
      <c r="B111" s="1361" t="s">
        <v>136</v>
      </c>
      <c r="C111" s="1362" t="s">
        <v>249</v>
      </c>
      <c r="D111" s="1363"/>
      <c r="E111" s="449" t="s">
        <v>246</v>
      </c>
      <c r="F111" s="454"/>
      <c r="G111" s="451" t="e">
        <f>#REF!</f>
        <v>#REF!</v>
      </c>
      <c r="H111" s="452" t="e">
        <f>#REF!</f>
        <v>#REF!</v>
      </c>
      <c r="I111" s="452" t="e">
        <f>#REF!</f>
        <v>#REF!</v>
      </c>
      <c r="J111" s="452" t="e">
        <f>#REF!</f>
        <v>#REF!</v>
      </c>
      <c r="K111" s="452" t="e">
        <f>#REF!</f>
        <v>#REF!</v>
      </c>
      <c r="L111" s="452" t="e">
        <f>#REF!</f>
        <v>#REF!</v>
      </c>
      <c r="M111" s="452" t="e">
        <f>#REF!</f>
        <v>#REF!</v>
      </c>
      <c r="N111" s="452" t="e">
        <f>#REF!</f>
        <v>#REF!</v>
      </c>
      <c r="O111" s="452" t="e">
        <f>#REF!</f>
        <v>#REF!</v>
      </c>
      <c r="P111" s="452" t="e">
        <f>#REF!</f>
        <v>#REF!</v>
      </c>
      <c r="Q111" s="452" t="e">
        <f>#REF!</f>
        <v>#REF!</v>
      </c>
      <c r="R111" s="452" t="e">
        <f>#REF!</f>
        <v>#REF!</v>
      </c>
      <c r="S111" s="452" t="e">
        <f>#REF!</f>
        <v>#REF!</v>
      </c>
      <c r="T111" s="452" t="e">
        <f>#REF!</f>
        <v>#REF!</v>
      </c>
      <c r="U111" s="452" t="e">
        <f>#REF!</f>
        <v>#REF!</v>
      </c>
      <c r="V111" s="452" t="e">
        <f>#REF!</f>
        <v>#REF!</v>
      </c>
      <c r="W111" s="452" t="e">
        <f>#REF!</f>
        <v>#REF!</v>
      </c>
      <c r="X111" s="1303"/>
      <c r="Y111" s="1305"/>
      <c r="Z111" s="452" t="e">
        <f>#REF!</f>
        <v>#REF!</v>
      </c>
      <c r="AA111" s="452" t="e">
        <f>#REF!</f>
        <v>#REF!</v>
      </c>
      <c r="AB111" s="452" t="e">
        <f>#REF!</f>
        <v>#REF!</v>
      </c>
      <c r="AC111" s="452" t="e">
        <f>#REF!</f>
        <v>#REF!</v>
      </c>
      <c r="AD111" s="452" t="e">
        <f>#REF!</f>
        <v>#REF!</v>
      </c>
      <c r="AE111" s="452" t="e">
        <f>#REF!</f>
        <v>#REF!</v>
      </c>
      <c r="AF111" s="452" t="e">
        <f>#REF!</f>
        <v>#REF!</v>
      </c>
      <c r="AG111" s="452" t="e">
        <f>#REF!</f>
        <v>#REF!</v>
      </c>
      <c r="AH111" s="452" t="e">
        <f>#REF!</f>
        <v>#REF!</v>
      </c>
      <c r="AI111" s="452" t="e">
        <f>#REF!</f>
        <v>#REF!</v>
      </c>
      <c r="AJ111" s="452" t="e">
        <f>#REF!</f>
        <v>#REF!</v>
      </c>
      <c r="AK111" s="452" t="e">
        <f>#REF!</f>
        <v>#REF!</v>
      </c>
      <c r="AL111" s="452" t="e">
        <f>#REF!</f>
        <v>#REF!</v>
      </c>
      <c r="AM111" s="467"/>
      <c r="AN111" s="468"/>
      <c r="AO111" s="452" t="e">
        <f>#REF!</f>
        <v>#REF!</v>
      </c>
      <c r="AP111" s="452" t="e">
        <f>#REF!</f>
        <v>#REF!</v>
      </c>
      <c r="AQ111" s="452" t="e">
        <f>#REF!</f>
        <v>#REF!</v>
      </c>
      <c r="AR111" s="452" t="e">
        <f>#REF!</f>
        <v>#REF!</v>
      </c>
      <c r="AS111" s="452" t="e">
        <f>#REF!</f>
        <v>#REF!</v>
      </c>
      <c r="AT111" s="452" t="e">
        <f>#REF!</f>
        <v>#REF!</v>
      </c>
      <c r="AU111" s="452" t="e">
        <f>#REF!</f>
        <v>#REF!</v>
      </c>
      <c r="AV111" s="452" t="e">
        <f>#REF!</f>
        <v>#REF!</v>
      </c>
      <c r="AW111" s="1368"/>
      <c r="AX111" s="1370"/>
      <c r="AY111" s="1371"/>
      <c r="AZ111" s="1371"/>
      <c r="BA111" s="1371"/>
      <c r="BB111" s="1371"/>
      <c r="BC111" s="1371"/>
      <c r="BD111" s="1371"/>
      <c r="BE111" s="1371"/>
      <c r="BF111" s="1371"/>
      <c r="BG111" s="1372"/>
      <c r="BH111" s="24"/>
      <c r="BI111" s="1366" t="e">
        <f t="shared" ref="BI111" si="40">SUM(G111:W111,Z111:AL111,AO111:AV111)</f>
        <v>#REF!</v>
      </c>
      <c r="BJ111" s="1366" t="e">
        <f t="shared" ref="BJ111" si="41">SUM(G112:W112,Z112:AL112,AO112:AV112)</f>
        <v>#REF!</v>
      </c>
    </row>
    <row r="112" spans="2:62">
      <c r="B112" s="1361"/>
      <c r="C112" s="1364"/>
      <c r="D112" s="1365"/>
      <c r="E112" s="453" t="s">
        <v>247</v>
      </c>
      <c r="F112" s="454"/>
      <c r="G112" s="455" t="e">
        <f>G111/2</f>
        <v>#REF!</v>
      </c>
      <c r="H112" s="456" t="e">
        <f t="shared" ref="H112:W112" si="42">H111/2</f>
        <v>#REF!</v>
      </c>
      <c r="I112" s="456" t="e">
        <f t="shared" si="42"/>
        <v>#REF!</v>
      </c>
      <c r="J112" s="456" t="e">
        <f t="shared" si="42"/>
        <v>#REF!</v>
      </c>
      <c r="K112" s="456" t="e">
        <f t="shared" si="42"/>
        <v>#REF!</v>
      </c>
      <c r="L112" s="456" t="e">
        <f t="shared" si="42"/>
        <v>#REF!</v>
      </c>
      <c r="M112" s="456" t="e">
        <f t="shared" si="42"/>
        <v>#REF!</v>
      </c>
      <c r="N112" s="456" t="e">
        <f t="shared" si="42"/>
        <v>#REF!</v>
      </c>
      <c r="O112" s="456" t="e">
        <f t="shared" si="42"/>
        <v>#REF!</v>
      </c>
      <c r="P112" s="456" t="e">
        <f t="shared" si="42"/>
        <v>#REF!</v>
      </c>
      <c r="Q112" s="456" t="e">
        <f t="shared" si="42"/>
        <v>#REF!</v>
      </c>
      <c r="R112" s="456" t="e">
        <f t="shared" si="42"/>
        <v>#REF!</v>
      </c>
      <c r="S112" s="456" t="e">
        <f t="shared" si="42"/>
        <v>#REF!</v>
      </c>
      <c r="T112" s="456" t="e">
        <f t="shared" si="42"/>
        <v>#REF!</v>
      </c>
      <c r="U112" s="456" t="e">
        <f t="shared" si="42"/>
        <v>#REF!</v>
      </c>
      <c r="V112" s="456" t="e">
        <f t="shared" si="42"/>
        <v>#REF!</v>
      </c>
      <c r="W112" s="456" t="e">
        <f t="shared" si="42"/>
        <v>#REF!</v>
      </c>
      <c r="X112" s="1303"/>
      <c r="Y112" s="1305"/>
      <c r="Z112" s="457" t="e">
        <f t="shared" ref="Z112:AL112" si="43">Z111/2</f>
        <v>#REF!</v>
      </c>
      <c r="AA112" s="457" t="e">
        <f t="shared" si="43"/>
        <v>#REF!</v>
      </c>
      <c r="AB112" s="458" t="e">
        <f t="shared" si="43"/>
        <v>#REF!</v>
      </c>
      <c r="AC112" s="459" t="e">
        <f t="shared" si="43"/>
        <v>#REF!</v>
      </c>
      <c r="AD112" s="459" t="e">
        <f t="shared" si="43"/>
        <v>#REF!</v>
      </c>
      <c r="AE112" s="459" t="e">
        <f t="shared" si="43"/>
        <v>#REF!</v>
      </c>
      <c r="AF112" s="459" t="e">
        <f t="shared" si="43"/>
        <v>#REF!</v>
      </c>
      <c r="AG112" s="459" t="e">
        <f t="shared" si="43"/>
        <v>#REF!</v>
      </c>
      <c r="AH112" s="459" t="e">
        <f t="shared" si="43"/>
        <v>#REF!</v>
      </c>
      <c r="AI112" s="459" t="e">
        <f t="shared" si="43"/>
        <v>#REF!</v>
      </c>
      <c r="AJ112" s="459" t="e">
        <f t="shared" si="43"/>
        <v>#REF!</v>
      </c>
      <c r="AK112" s="459" t="e">
        <f t="shared" si="43"/>
        <v>#REF!</v>
      </c>
      <c r="AL112" s="459" t="e">
        <f t="shared" si="43"/>
        <v>#REF!</v>
      </c>
      <c r="AM112" s="467"/>
      <c r="AN112" s="468"/>
      <c r="AO112" s="459" t="e">
        <f t="shared" ref="AO112:AV112" si="44">AO111/2</f>
        <v>#REF!</v>
      </c>
      <c r="AP112" s="459" t="e">
        <f t="shared" si="44"/>
        <v>#REF!</v>
      </c>
      <c r="AQ112" s="459" t="e">
        <f t="shared" si="44"/>
        <v>#REF!</v>
      </c>
      <c r="AR112" s="459" t="e">
        <f t="shared" si="44"/>
        <v>#REF!</v>
      </c>
      <c r="AS112" s="459" t="e">
        <f t="shared" si="44"/>
        <v>#REF!</v>
      </c>
      <c r="AT112" s="459" t="e">
        <f t="shared" si="44"/>
        <v>#REF!</v>
      </c>
      <c r="AU112" s="459" t="e">
        <f t="shared" si="44"/>
        <v>#REF!</v>
      </c>
      <c r="AV112" s="459" t="e">
        <f t="shared" si="44"/>
        <v>#REF!</v>
      </c>
      <c r="AW112" s="1368"/>
      <c r="AX112" s="1370"/>
      <c r="AY112" s="1371"/>
      <c r="AZ112" s="1371"/>
      <c r="BA112" s="1371"/>
      <c r="BB112" s="1371"/>
      <c r="BC112" s="1371"/>
      <c r="BD112" s="1371"/>
      <c r="BE112" s="1371"/>
      <c r="BF112" s="1371"/>
      <c r="BG112" s="1372"/>
      <c r="BH112" s="24"/>
      <c r="BI112" s="1367"/>
      <c r="BJ112" s="1367"/>
    </row>
    <row r="113" spans="2:62">
      <c r="B113" s="1361" t="s">
        <v>271</v>
      </c>
      <c r="C113" s="1362" t="s">
        <v>139</v>
      </c>
      <c r="D113" s="1363"/>
      <c r="E113" s="449" t="s">
        <v>246</v>
      </c>
      <c r="F113" s="454"/>
      <c r="G113" s="451" t="e">
        <f>#REF!</f>
        <v>#REF!</v>
      </c>
      <c r="H113" s="452" t="e">
        <f>#REF!</f>
        <v>#REF!</v>
      </c>
      <c r="I113" s="452" t="e">
        <f>#REF!</f>
        <v>#REF!</v>
      </c>
      <c r="J113" s="452" t="e">
        <f>#REF!</f>
        <v>#REF!</v>
      </c>
      <c r="K113" s="452" t="e">
        <f>#REF!</f>
        <v>#REF!</v>
      </c>
      <c r="L113" s="452" t="e">
        <f>#REF!</f>
        <v>#REF!</v>
      </c>
      <c r="M113" s="452" t="e">
        <f>#REF!</f>
        <v>#REF!</v>
      </c>
      <c r="N113" s="452" t="e">
        <f>#REF!</f>
        <v>#REF!</v>
      </c>
      <c r="O113" s="452" t="e">
        <f>#REF!</f>
        <v>#REF!</v>
      </c>
      <c r="P113" s="452" t="e">
        <f>#REF!</f>
        <v>#REF!</v>
      </c>
      <c r="Q113" s="452" t="e">
        <f>#REF!</f>
        <v>#REF!</v>
      </c>
      <c r="R113" s="452" t="e">
        <f>#REF!</f>
        <v>#REF!</v>
      </c>
      <c r="S113" s="452" t="e">
        <f>#REF!</f>
        <v>#REF!</v>
      </c>
      <c r="T113" s="452" t="e">
        <f>#REF!</f>
        <v>#REF!</v>
      </c>
      <c r="U113" s="452" t="e">
        <f>#REF!</f>
        <v>#REF!</v>
      </c>
      <c r="V113" s="452" t="e">
        <f>#REF!</f>
        <v>#REF!</v>
      </c>
      <c r="W113" s="452" t="e">
        <f>#REF!</f>
        <v>#REF!</v>
      </c>
      <c r="X113" s="1303"/>
      <c r="Y113" s="1305"/>
      <c r="Z113" s="452" t="e">
        <f>#REF!</f>
        <v>#REF!</v>
      </c>
      <c r="AA113" s="452" t="e">
        <f>#REF!</f>
        <v>#REF!</v>
      </c>
      <c r="AB113" s="452" t="e">
        <f>#REF!</f>
        <v>#REF!</v>
      </c>
      <c r="AC113" s="452" t="e">
        <f>#REF!</f>
        <v>#REF!</v>
      </c>
      <c r="AD113" s="452" t="e">
        <f>#REF!</f>
        <v>#REF!</v>
      </c>
      <c r="AE113" s="452" t="e">
        <f>#REF!</f>
        <v>#REF!</v>
      </c>
      <c r="AF113" s="452" t="e">
        <f>#REF!</f>
        <v>#REF!</v>
      </c>
      <c r="AG113" s="452" t="e">
        <f>#REF!</f>
        <v>#REF!</v>
      </c>
      <c r="AH113" s="452" t="e">
        <f>#REF!</f>
        <v>#REF!</v>
      </c>
      <c r="AI113" s="452" t="e">
        <f>#REF!</f>
        <v>#REF!</v>
      </c>
      <c r="AJ113" s="452" t="e">
        <f>#REF!</f>
        <v>#REF!</v>
      </c>
      <c r="AK113" s="452" t="e">
        <f>#REF!</f>
        <v>#REF!</v>
      </c>
      <c r="AL113" s="452" t="e">
        <f>#REF!</f>
        <v>#REF!</v>
      </c>
      <c r="AM113" s="467"/>
      <c r="AN113" s="468"/>
      <c r="AO113" s="452" t="e">
        <f>#REF!</f>
        <v>#REF!</v>
      </c>
      <c r="AP113" s="452" t="e">
        <f>#REF!</f>
        <v>#REF!</v>
      </c>
      <c r="AQ113" s="452" t="e">
        <f>#REF!</f>
        <v>#REF!</v>
      </c>
      <c r="AR113" s="452" t="e">
        <f>#REF!</f>
        <v>#REF!</v>
      </c>
      <c r="AS113" s="452" t="e">
        <f>#REF!</f>
        <v>#REF!</v>
      </c>
      <c r="AT113" s="452" t="e">
        <f>#REF!</f>
        <v>#REF!</v>
      </c>
      <c r="AU113" s="452" t="e">
        <f>#REF!</f>
        <v>#REF!</v>
      </c>
      <c r="AV113" s="452" t="e">
        <f>#REF!</f>
        <v>#REF!</v>
      </c>
      <c r="AW113" s="1368"/>
      <c r="AX113" s="1370"/>
      <c r="AY113" s="1371"/>
      <c r="AZ113" s="1371"/>
      <c r="BA113" s="1371"/>
      <c r="BB113" s="1371"/>
      <c r="BC113" s="1371"/>
      <c r="BD113" s="1371"/>
      <c r="BE113" s="1371"/>
      <c r="BF113" s="1371"/>
      <c r="BG113" s="1372"/>
      <c r="BH113" s="24"/>
      <c r="BI113" s="1366" t="e">
        <f t="shared" ref="BI113" si="45">SUM(G113:W113,Z113:AL113,AO113:AV113)</f>
        <v>#REF!</v>
      </c>
      <c r="BJ113" s="1366" t="e">
        <f t="shared" ref="BJ113" si="46">SUM(G114:W114,Z114:AL114,AO114:AV114)</f>
        <v>#REF!</v>
      </c>
    </row>
    <row r="114" spans="2:62" ht="15.75" thickBot="1">
      <c r="B114" s="1361"/>
      <c r="C114" s="1364"/>
      <c r="D114" s="1365"/>
      <c r="E114" s="453" t="s">
        <v>247</v>
      </c>
      <c r="F114" s="454"/>
      <c r="G114" s="455" t="e">
        <f>G113/2</f>
        <v>#REF!</v>
      </c>
      <c r="H114" s="456" t="e">
        <f t="shared" ref="H114:W114" si="47">H113/2</f>
        <v>#REF!</v>
      </c>
      <c r="I114" s="456" t="e">
        <f t="shared" si="47"/>
        <v>#REF!</v>
      </c>
      <c r="J114" s="456" t="e">
        <f t="shared" si="47"/>
        <v>#REF!</v>
      </c>
      <c r="K114" s="456" t="e">
        <f t="shared" si="47"/>
        <v>#REF!</v>
      </c>
      <c r="L114" s="456" t="e">
        <f t="shared" si="47"/>
        <v>#REF!</v>
      </c>
      <c r="M114" s="456" t="e">
        <f t="shared" si="47"/>
        <v>#REF!</v>
      </c>
      <c r="N114" s="456" t="e">
        <f t="shared" si="47"/>
        <v>#REF!</v>
      </c>
      <c r="O114" s="456" t="e">
        <f t="shared" si="47"/>
        <v>#REF!</v>
      </c>
      <c r="P114" s="456" t="e">
        <f t="shared" si="47"/>
        <v>#REF!</v>
      </c>
      <c r="Q114" s="456" t="e">
        <f t="shared" si="47"/>
        <v>#REF!</v>
      </c>
      <c r="R114" s="456" t="e">
        <f t="shared" si="47"/>
        <v>#REF!</v>
      </c>
      <c r="S114" s="456" t="e">
        <f t="shared" si="47"/>
        <v>#REF!</v>
      </c>
      <c r="T114" s="456" t="e">
        <f t="shared" si="47"/>
        <v>#REF!</v>
      </c>
      <c r="U114" s="456" t="e">
        <f t="shared" si="47"/>
        <v>#REF!</v>
      </c>
      <c r="V114" s="456" t="e">
        <f t="shared" si="47"/>
        <v>#REF!</v>
      </c>
      <c r="W114" s="456" t="e">
        <f t="shared" si="47"/>
        <v>#REF!</v>
      </c>
      <c r="X114" s="1303"/>
      <c r="Y114" s="1305"/>
      <c r="Z114" s="457" t="e">
        <f t="shared" ref="Z114:AL114" si="48">Z113/2</f>
        <v>#REF!</v>
      </c>
      <c r="AA114" s="457" t="e">
        <f t="shared" si="48"/>
        <v>#REF!</v>
      </c>
      <c r="AB114" s="458" t="e">
        <f t="shared" si="48"/>
        <v>#REF!</v>
      </c>
      <c r="AC114" s="459" t="e">
        <f t="shared" si="48"/>
        <v>#REF!</v>
      </c>
      <c r="AD114" s="459" t="e">
        <f t="shared" si="48"/>
        <v>#REF!</v>
      </c>
      <c r="AE114" s="459" t="e">
        <f t="shared" si="48"/>
        <v>#REF!</v>
      </c>
      <c r="AF114" s="459" t="e">
        <f t="shared" si="48"/>
        <v>#REF!</v>
      </c>
      <c r="AG114" s="459" t="e">
        <f t="shared" si="48"/>
        <v>#REF!</v>
      </c>
      <c r="AH114" s="459" t="e">
        <f t="shared" si="48"/>
        <v>#REF!</v>
      </c>
      <c r="AI114" s="459" t="e">
        <f t="shared" si="48"/>
        <v>#REF!</v>
      </c>
      <c r="AJ114" s="459" t="e">
        <f t="shared" si="48"/>
        <v>#REF!</v>
      </c>
      <c r="AK114" s="459" t="e">
        <f t="shared" si="48"/>
        <v>#REF!</v>
      </c>
      <c r="AL114" s="459" t="e">
        <f t="shared" si="48"/>
        <v>#REF!</v>
      </c>
      <c r="AM114" s="467"/>
      <c r="AN114" s="468"/>
      <c r="AO114" s="459" t="e">
        <f t="shared" ref="AO114:AV114" si="49">AO113/2</f>
        <v>#REF!</v>
      </c>
      <c r="AP114" s="459" t="e">
        <f t="shared" si="49"/>
        <v>#REF!</v>
      </c>
      <c r="AQ114" s="459" t="e">
        <f t="shared" si="49"/>
        <v>#REF!</v>
      </c>
      <c r="AR114" s="459" t="e">
        <f t="shared" si="49"/>
        <v>#REF!</v>
      </c>
      <c r="AS114" s="459" t="e">
        <f t="shared" si="49"/>
        <v>#REF!</v>
      </c>
      <c r="AT114" s="459" t="e">
        <f t="shared" si="49"/>
        <v>#REF!</v>
      </c>
      <c r="AU114" s="459" t="e">
        <f t="shared" si="49"/>
        <v>#REF!</v>
      </c>
      <c r="AV114" s="459" t="e">
        <f t="shared" si="49"/>
        <v>#REF!</v>
      </c>
      <c r="AW114" s="1368"/>
      <c r="AX114" s="1370"/>
      <c r="AY114" s="1371"/>
      <c r="AZ114" s="1371"/>
      <c r="BA114" s="1371"/>
      <c r="BB114" s="1371"/>
      <c r="BC114" s="1371"/>
      <c r="BD114" s="1371"/>
      <c r="BE114" s="1371"/>
      <c r="BF114" s="1371"/>
      <c r="BG114" s="1372"/>
      <c r="BH114" s="24"/>
      <c r="BI114" s="1367"/>
      <c r="BJ114" s="1367"/>
    </row>
    <row r="115" spans="2:62">
      <c r="B115" s="1376" t="s">
        <v>141</v>
      </c>
      <c r="C115" s="1378" t="s">
        <v>329</v>
      </c>
      <c r="D115" s="1379"/>
      <c r="E115" s="447" t="s">
        <v>246</v>
      </c>
      <c r="F115" s="460"/>
      <c r="G115" s="469" t="e">
        <f>G117</f>
        <v>#REF!</v>
      </c>
      <c r="H115" s="470" t="e">
        <f t="shared" ref="H115:W116" si="50">H117</f>
        <v>#REF!</v>
      </c>
      <c r="I115" s="470" t="e">
        <f t="shared" si="50"/>
        <v>#REF!</v>
      </c>
      <c r="J115" s="470" t="e">
        <f t="shared" si="50"/>
        <v>#REF!</v>
      </c>
      <c r="K115" s="470" t="e">
        <f t="shared" si="50"/>
        <v>#REF!</v>
      </c>
      <c r="L115" s="470" t="e">
        <f t="shared" si="50"/>
        <v>#REF!</v>
      </c>
      <c r="M115" s="470" t="e">
        <f t="shared" si="50"/>
        <v>#REF!</v>
      </c>
      <c r="N115" s="470" t="e">
        <f t="shared" si="50"/>
        <v>#REF!</v>
      </c>
      <c r="O115" s="470" t="e">
        <f t="shared" si="50"/>
        <v>#REF!</v>
      </c>
      <c r="P115" s="470" t="e">
        <f t="shared" si="50"/>
        <v>#REF!</v>
      </c>
      <c r="Q115" s="470" t="e">
        <f t="shared" si="50"/>
        <v>#REF!</v>
      </c>
      <c r="R115" s="470" t="e">
        <f t="shared" si="50"/>
        <v>#REF!</v>
      </c>
      <c r="S115" s="470" t="e">
        <f t="shared" si="50"/>
        <v>#REF!</v>
      </c>
      <c r="T115" s="470" t="e">
        <f t="shared" si="50"/>
        <v>#REF!</v>
      </c>
      <c r="U115" s="470" t="e">
        <f t="shared" si="50"/>
        <v>#REF!</v>
      </c>
      <c r="V115" s="470" t="e">
        <f t="shared" si="50"/>
        <v>#REF!</v>
      </c>
      <c r="W115" s="470" t="e">
        <f t="shared" si="50"/>
        <v>#REF!</v>
      </c>
      <c r="X115" s="1303"/>
      <c r="Y115" s="1305"/>
      <c r="Z115" s="470" t="e">
        <f t="shared" ref="Z115:AL116" si="51">Z117</f>
        <v>#REF!</v>
      </c>
      <c r="AA115" s="470" t="e">
        <f t="shared" si="51"/>
        <v>#REF!</v>
      </c>
      <c r="AB115" s="470" t="e">
        <f t="shared" si="51"/>
        <v>#REF!</v>
      </c>
      <c r="AC115" s="470" t="e">
        <f t="shared" si="51"/>
        <v>#REF!</v>
      </c>
      <c r="AD115" s="470" t="e">
        <f t="shared" si="51"/>
        <v>#REF!</v>
      </c>
      <c r="AE115" s="470" t="e">
        <f t="shared" si="51"/>
        <v>#REF!</v>
      </c>
      <c r="AF115" s="470" t="e">
        <f t="shared" si="51"/>
        <v>#REF!</v>
      </c>
      <c r="AG115" s="470" t="e">
        <f t="shared" si="51"/>
        <v>#REF!</v>
      </c>
      <c r="AH115" s="470" t="e">
        <f t="shared" si="51"/>
        <v>#REF!</v>
      </c>
      <c r="AI115" s="470" t="e">
        <f t="shared" si="51"/>
        <v>#REF!</v>
      </c>
      <c r="AJ115" s="470" t="e">
        <f t="shared" si="51"/>
        <v>#REF!</v>
      </c>
      <c r="AK115" s="470" t="e">
        <f t="shared" si="51"/>
        <v>#REF!</v>
      </c>
      <c r="AL115" s="470" t="e">
        <f t="shared" si="51"/>
        <v>#REF!</v>
      </c>
      <c r="AM115" s="471"/>
      <c r="AN115" s="472"/>
      <c r="AO115" s="470" t="e">
        <f t="shared" ref="AO115:AV116" si="52">AO117</f>
        <v>#REF!</v>
      </c>
      <c r="AP115" s="470" t="e">
        <f t="shared" si="52"/>
        <v>#REF!</v>
      </c>
      <c r="AQ115" s="470" t="e">
        <f t="shared" si="52"/>
        <v>#REF!</v>
      </c>
      <c r="AR115" s="470" t="e">
        <f t="shared" si="52"/>
        <v>#REF!</v>
      </c>
      <c r="AS115" s="470" t="e">
        <f t="shared" si="52"/>
        <v>#REF!</v>
      </c>
      <c r="AT115" s="470" t="e">
        <f t="shared" si="52"/>
        <v>#REF!</v>
      </c>
      <c r="AU115" s="470" t="e">
        <f t="shared" si="52"/>
        <v>#REF!</v>
      </c>
      <c r="AV115" s="470" t="e">
        <f t="shared" si="52"/>
        <v>#REF!</v>
      </c>
      <c r="AW115" s="1368"/>
      <c r="AX115" s="1370"/>
      <c r="AY115" s="1371"/>
      <c r="AZ115" s="1371"/>
      <c r="BA115" s="1371"/>
      <c r="BB115" s="1371"/>
      <c r="BC115" s="1371"/>
      <c r="BD115" s="1371"/>
      <c r="BE115" s="1371"/>
      <c r="BF115" s="1371"/>
      <c r="BG115" s="1372"/>
      <c r="BH115" s="23"/>
      <c r="BI115" s="1359" t="e">
        <f>BI117</f>
        <v>#REF!</v>
      </c>
      <c r="BJ115" s="1359" t="e">
        <f>BJ117</f>
        <v>#REF!</v>
      </c>
    </row>
    <row r="116" spans="2:62">
      <c r="B116" s="1377"/>
      <c r="C116" s="1380"/>
      <c r="D116" s="1381"/>
      <c r="E116" s="448" t="s">
        <v>247</v>
      </c>
      <c r="F116" s="460"/>
      <c r="G116" s="536" t="e">
        <f>G118</f>
        <v>#REF!</v>
      </c>
      <c r="H116" s="466" t="e">
        <f t="shared" si="50"/>
        <v>#REF!</v>
      </c>
      <c r="I116" s="466" t="e">
        <f>I118</f>
        <v>#REF!</v>
      </c>
      <c r="J116" s="466" t="e">
        <f t="shared" si="50"/>
        <v>#REF!</v>
      </c>
      <c r="K116" s="466" t="e">
        <f t="shared" si="50"/>
        <v>#REF!</v>
      </c>
      <c r="L116" s="466" t="e">
        <f t="shared" si="50"/>
        <v>#REF!</v>
      </c>
      <c r="M116" s="466" t="e">
        <f t="shared" si="50"/>
        <v>#REF!</v>
      </c>
      <c r="N116" s="466" t="e">
        <f t="shared" si="50"/>
        <v>#REF!</v>
      </c>
      <c r="O116" s="466" t="e">
        <f t="shared" si="50"/>
        <v>#REF!</v>
      </c>
      <c r="P116" s="466" t="e">
        <f t="shared" si="50"/>
        <v>#REF!</v>
      </c>
      <c r="Q116" s="466" t="e">
        <f t="shared" si="50"/>
        <v>#REF!</v>
      </c>
      <c r="R116" s="466" t="e">
        <f t="shared" si="50"/>
        <v>#REF!</v>
      </c>
      <c r="S116" s="466" t="e">
        <f t="shared" si="50"/>
        <v>#REF!</v>
      </c>
      <c r="T116" s="466" t="e">
        <f t="shared" si="50"/>
        <v>#REF!</v>
      </c>
      <c r="U116" s="466" t="e">
        <f t="shared" si="50"/>
        <v>#REF!</v>
      </c>
      <c r="V116" s="466" t="e">
        <f t="shared" si="50"/>
        <v>#REF!</v>
      </c>
      <c r="W116" s="466" t="e">
        <f t="shared" si="50"/>
        <v>#REF!</v>
      </c>
      <c r="X116" s="1303"/>
      <c r="Y116" s="1305"/>
      <c r="Z116" s="466" t="e">
        <f t="shared" si="51"/>
        <v>#REF!</v>
      </c>
      <c r="AA116" s="466" t="e">
        <f t="shared" si="51"/>
        <v>#REF!</v>
      </c>
      <c r="AB116" s="466" t="e">
        <f t="shared" si="51"/>
        <v>#REF!</v>
      </c>
      <c r="AC116" s="466" t="e">
        <f t="shared" si="51"/>
        <v>#REF!</v>
      </c>
      <c r="AD116" s="466" t="e">
        <f t="shared" si="51"/>
        <v>#REF!</v>
      </c>
      <c r="AE116" s="466" t="e">
        <f t="shared" si="51"/>
        <v>#REF!</v>
      </c>
      <c r="AF116" s="466" t="e">
        <f t="shared" si="51"/>
        <v>#REF!</v>
      </c>
      <c r="AG116" s="466" t="e">
        <f t="shared" si="51"/>
        <v>#REF!</v>
      </c>
      <c r="AH116" s="466" t="e">
        <f t="shared" si="51"/>
        <v>#REF!</v>
      </c>
      <c r="AI116" s="466" t="e">
        <f t="shared" si="51"/>
        <v>#REF!</v>
      </c>
      <c r="AJ116" s="466" t="e">
        <f t="shared" si="51"/>
        <v>#REF!</v>
      </c>
      <c r="AK116" s="466" t="e">
        <f t="shared" si="51"/>
        <v>#REF!</v>
      </c>
      <c r="AL116" s="466" t="e">
        <f t="shared" si="51"/>
        <v>#REF!</v>
      </c>
      <c r="AM116" s="471"/>
      <c r="AN116" s="472"/>
      <c r="AO116" s="466" t="e">
        <f t="shared" si="52"/>
        <v>#REF!</v>
      </c>
      <c r="AP116" s="466" t="e">
        <f t="shared" si="52"/>
        <v>#REF!</v>
      </c>
      <c r="AQ116" s="466" t="e">
        <f t="shared" si="52"/>
        <v>#REF!</v>
      </c>
      <c r="AR116" s="466" t="e">
        <f t="shared" si="52"/>
        <v>#REF!</v>
      </c>
      <c r="AS116" s="466" t="e">
        <f t="shared" si="52"/>
        <v>#REF!</v>
      </c>
      <c r="AT116" s="466" t="e">
        <f t="shared" si="52"/>
        <v>#REF!</v>
      </c>
      <c r="AU116" s="466" t="e">
        <f t="shared" si="52"/>
        <v>#REF!</v>
      </c>
      <c r="AV116" s="466" t="e">
        <f t="shared" si="52"/>
        <v>#REF!</v>
      </c>
      <c r="AW116" s="1368"/>
      <c r="AX116" s="1370"/>
      <c r="AY116" s="1371"/>
      <c r="AZ116" s="1371"/>
      <c r="BA116" s="1371"/>
      <c r="BB116" s="1371"/>
      <c r="BC116" s="1371"/>
      <c r="BD116" s="1371"/>
      <c r="BE116" s="1371"/>
      <c r="BF116" s="1371"/>
      <c r="BG116" s="1372"/>
      <c r="BH116" s="23"/>
      <c r="BI116" s="1360"/>
      <c r="BJ116" s="1360"/>
    </row>
    <row r="117" spans="2:62">
      <c r="B117" s="1361" t="s">
        <v>142</v>
      </c>
      <c r="C117" s="1362" t="s">
        <v>143</v>
      </c>
      <c r="D117" s="1363"/>
      <c r="E117" s="449" t="s">
        <v>246</v>
      </c>
      <c r="F117" s="454"/>
      <c r="G117" s="535" t="e">
        <f>#REF!</f>
        <v>#REF!</v>
      </c>
      <c r="H117" s="452" t="e">
        <f>#REF!</f>
        <v>#REF!</v>
      </c>
      <c r="I117" s="452" t="e">
        <f>#REF!</f>
        <v>#REF!</v>
      </c>
      <c r="J117" s="452" t="e">
        <f>#REF!</f>
        <v>#REF!</v>
      </c>
      <c r="K117" s="452" t="e">
        <f>#REF!</f>
        <v>#REF!</v>
      </c>
      <c r="L117" s="452" t="e">
        <f>#REF!</f>
        <v>#REF!</v>
      </c>
      <c r="M117" s="452" t="e">
        <f>#REF!</f>
        <v>#REF!</v>
      </c>
      <c r="N117" s="452" t="e">
        <f>#REF!</f>
        <v>#REF!</v>
      </c>
      <c r="O117" s="452" t="e">
        <f>#REF!</f>
        <v>#REF!</v>
      </c>
      <c r="P117" s="452" t="e">
        <f>#REF!</f>
        <v>#REF!</v>
      </c>
      <c r="Q117" s="452" t="e">
        <f>#REF!</f>
        <v>#REF!</v>
      </c>
      <c r="R117" s="452" t="e">
        <f>#REF!</f>
        <v>#REF!</v>
      </c>
      <c r="S117" s="452" t="e">
        <f>#REF!</f>
        <v>#REF!</v>
      </c>
      <c r="T117" s="452" t="e">
        <f>#REF!</f>
        <v>#REF!</v>
      </c>
      <c r="U117" s="452" t="e">
        <f>#REF!</f>
        <v>#REF!</v>
      </c>
      <c r="V117" s="452" t="e">
        <f>#REF!</f>
        <v>#REF!</v>
      </c>
      <c r="W117" s="452" t="e">
        <f>#REF!</f>
        <v>#REF!</v>
      </c>
      <c r="X117" s="1303"/>
      <c r="Y117" s="1305"/>
      <c r="Z117" s="452" t="e">
        <f>#REF!</f>
        <v>#REF!</v>
      </c>
      <c r="AA117" s="452" t="e">
        <f>#REF!</f>
        <v>#REF!</v>
      </c>
      <c r="AB117" s="452" t="e">
        <f>#REF!</f>
        <v>#REF!</v>
      </c>
      <c r="AC117" s="452" t="e">
        <f>#REF!</f>
        <v>#REF!</v>
      </c>
      <c r="AD117" s="452" t="e">
        <f>#REF!</f>
        <v>#REF!</v>
      </c>
      <c r="AE117" s="452" t="e">
        <f>#REF!</f>
        <v>#REF!</v>
      </c>
      <c r="AF117" s="452" t="e">
        <f>#REF!</f>
        <v>#REF!</v>
      </c>
      <c r="AG117" s="452" t="e">
        <f>#REF!</f>
        <v>#REF!</v>
      </c>
      <c r="AH117" s="452" t="e">
        <f>#REF!</f>
        <v>#REF!</v>
      </c>
      <c r="AI117" s="452" t="e">
        <f>#REF!</f>
        <v>#REF!</v>
      </c>
      <c r="AJ117" s="452" t="e">
        <f>#REF!</f>
        <v>#REF!</v>
      </c>
      <c r="AK117" s="452" t="e">
        <f>#REF!</f>
        <v>#REF!</v>
      </c>
      <c r="AL117" s="452" t="e">
        <f>#REF!</f>
        <v>#REF!</v>
      </c>
      <c r="AM117" s="473"/>
      <c r="AN117" s="474"/>
      <c r="AO117" s="452" t="e">
        <f>#REF!</f>
        <v>#REF!</v>
      </c>
      <c r="AP117" s="452" t="e">
        <f>#REF!</f>
        <v>#REF!</v>
      </c>
      <c r="AQ117" s="452" t="e">
        <f>#REF!</f>
        <v>#REF!</v>
      </c>
      <c r="AR117" s="452" t="e">
        <f>#REF!</f>
        <v>#REF!</v>
      </c>
      <c r="AS117" s="452" t="e">
        <f>#REF!</f>
        <v>#REF!</v>
      </c>
      <c r="AT117" s="452" t="e">
        <f>#REF!</f>
        <v>#REF!</v>
      </c>
      <c r="AU117" s="452" t="e">
        <f>#REF!</f>
        <v>#REF!</v>
      </c>
      <c r="AV117" s="452" t="e">
        <f>#REF!</f>
        <v>#REF!</v>
      </c>
      <c r="AW117" s="1368"/>
      <c r="AX117" s="1370"/>
      <c r="AY117" s="1371"/>
      <c r="AZ117" s="1371"/>
      <c r="BA117" s="1371"/>
      <c r="BB117" s="1371"/>
      <c r="BC117" s="1371"/>
      <c r="BD117" s="1371"/>
      <c r="BE117" s="1371"/>
      <c r="BF117" s="1371"/>
      <c r="BG117" s="1372"/>
      <c r="BH117" s="24"/>
      <c r="BI117" s="1366" t="e">
        <f>SUM(G117:W117,Z117:AL117,AO117:AV117)</f>
        <v>#REF!</v>
      </c>
      <c r="BJ117" s="1366" t="e">
        <f>SUM(G118:W118,Z118:AL118,AO118:AV118)</f>
        <v>#REF!</v>
      </c>
    </row>
    <row r="118" spans="2:62" ht="15.75" thickBot="1">
      <c r="B118" s="1361"/>
      <c r="C118" s="1364"/>
      <c r="D118" s="1365"/>
      <c r="E118" s="453" t="s">
        <v>247</v>
      </c>
      <c r="F118" s="454"/>
      <c r="G118" s="475" t="e">
        <f>G117/2</f>
        <v>#REF!</v>
      </c>
      <c r="H118" s="476" t="e">
        <f t="shared" ref="H118:W118" si="53">H117/2</f>
        <v>#REF!</v>
      </c>
      <c r="I118" s="476" t="e">
        <f t="shared" si="53"/>
        <v>#REF!</v>
      </c>
      <c r="J118" s="476" t="e">
        <f t="shared" si="53"/>
        <v>#REF!</v>
      </c>
      <c r="K118" s="476" t="e">
        <f t="shared" si="53"/>
        <v>#REF!</v>
      </c>
      <c r="L118" s="476" t="e">
        <f t="shared" si="53"/>
        <v>#REF!</v>
      </c>
      <c r="M118" s="476" t="e">
        <f t="shared" si="53"/>
        <v>#REF!</v>
      </c>
      <c r="N118" s="476" t="e">
        <f t="shared" si="53"/>
        <v>#REF!</v>
      </c>
      <c r="O118" s="476" t="e">
        <f t="shared" si="53"/>
        <v>#REF!</v>
      </c>
      <c r="P118" s="476" t="e">
        <f t="shared" si="53"/>
        <v>#REF!</v>
      </c>
      <c r="Q118" s="476" t="e">
        <f t="shared" si="53"/>
        <v>#REF!</v>
      </c>
      <c r="R118" s="476" t="e">
        <f t="shared" si="53"/>
        <v>#REF!</v>
      </c>
      <c r="S118" s="476" t="e">
        <f t="shared" si="53"/>
        <v>#REF!</v>
      </c>
      <c r="T118" s="476" t="e">
        <f t="shared" si="53"/>
        <v>#REF!</v>
      </c>
      <c r="U118" s="476" t="e">
        <f t="shared" si="53"/>
        <v>#REF!</v>
      </c>
      <c r="V118" s="476" t="e">
        <f t="shared" si="53"/>
        <v>#REF!</v>
      </c>
      <c r="W118" s="476" t="e">
        <f t="shared" si="53"/>
        <v>#REF!</v>
      </c>
      <c r="X118" s="1303"/>
      <c r="Y118" s="1305"/>
      <c r="Z118" s="476" t="e">
        <f t="shared" ref="Z118:AL118" si="54">Z117/2</f>
        <v>#REF!</v>
      </c>
      <c r="AA118" s="476" t="e">
        <f t="shared" si="54"/>
        <v>#REF!</v>
      </c>
      <c r="AB118" s="476" t="e">
        <f t="shared" si="54"/>
        <v>#REF!</v>
      </c>
      <c r="AC118" s="476" t="e">
        <f t="shared" si="54"/>
        <v>#REF!</v>
      </c>
      <c r="AD118" s="476" t="e">
        <f t="shared" si="54"/>
        <v>#REF!</v>
      </c>
      <c r="AE118" s="476" t="e">
        <f t="shared" si="54"/>
        <v>#REF!</v>
      </c>
      <c r="AF118" s="476" t="e">
        <f t="shared" si="54"/>
        <v>#REF!</v>
      </c>
      <c r="AG118" s="476" t="e">
        <f t="shared" si="54"/>
        <v>#REF!</v>
      </c>
      <c r="AH118" s="476" t="e">
        <f t="shared" si="54"/>
        <v>#REF!</v>
      </c>
      <c r="AI118" s="476" t="e">
        <f t="shared" si="54"/>
        <v>#REF!</v>
      </c>
      <c r="AJ118" s="476" t="e">
        <f t="shared" si="54"/>
        <v>#REF!</v>
      </c>
      <c r="AK118" s="476" t="e">
        <f t="shared" si="54"/>
        <v>#REF!</v>
      </c>
      <c r="AL118" s="476" t="e">
        <f t="shared" si="54"/>
        <v>#REF!</v>
      </c>
      <c r="AM118" s="473"/>
      <c r="AN118" s="474"/>
      <c r="AO118" s="476" t="e">
        <f t="shared" ref="AO118:AV118" si="55">AO117/2</f>
        <v>#REF!</v>
      </c>
      <c r="AP118" s="476" t="e">
        <f t="shared" si="55"/>
        <v>#REF!</v>
      </c>
      <c r="AQ118" s="476" t="e">
        <f t="shared" si="55"/>
        <v>#REF!</v>
      </c>
      <c r="AR118" s="476" t="e">
        <f t="shared" si="55"/>
        <v>#REF!</v>
      </c>
      <c r="AS118" s="476" t="e">
        <f t="shared" si="55"/>
        <v>#REF!</v>
      </c>
      <c r="AT118" s="476" t="e">
        <f t="shared" si="55"/>
        <v>#REF!</v>
      </c>
      <c r="AU118" s="476" t="e">
        <f t="shared" si="55"/>
        <v>#REF!</v>
      </c>
      <c r="AV118" s="476" t="e">
        <f t="shared" si="55"/>
        <v>#REF!</v>
      </c>
      <c r="AW118" s="1368"/>
      <c r="AX118" s="1370"/>
      <c r="AY118" s="1371"/>
      <c r="AZ118" s="1371"/>
      <c r="BA118" s="1371"/>
      <c r="BB118" s="1371"/>
      <c r="BC118" s="1371"/>
      <c r="BD118" s="1371"/>
      <c r="BE118" s="1371"/>
      <c r="BF118" s="1371"/>
      <c r="BG118" s="1372"/>
      <c r="BH118" s="24"/>
      <c r="BI118" s="1367"/>
      <c r="BJ118" s="1367"/>
    </row>
    <row r="119" spans="2:62">
      <c r="B119" s="1376" t="s">
        <v>330</v>
      </c>
      <c r="C119" s="1378" t="s">
        <v>331</v>
      </c>
      <c r="D119" s="1379"/>
      <c r="E119" s="447" t="s">
        <v>246</v>
      </c>
      <c r="F119" s="460"/>
      <c r="G119" s="469" t="e">
        <f>G121+G123+G125+G127</f>
        <v>#REF!</v>
      </c>
      <c r="H119" s="470" t="e">
        <f t="shared" ref="H119:W120" si="56">H121+H123+H125+H127</f>
        <v>#REF!</v>
      </c>
      <c r="I119" s="470" t="e">
        <f t="shared" si="56"/>
        <v>#REF!</v>
      </c>
      <c r="J119" s="470" t="e">
        <f t="shared" si="56"/>
        <v>#REF!</v>
      </c>
      <c r="K119" s="470" t="e">
        <f t="shared" si="56"/>
        <v>#REF!</v>
      </c>
      <c r="L119" s="470" t="e">
        <f t="shared" si="56"/>
        <v>#REF!</v>
      </c>
      <c r="M119" s="470" t="e">
        <f t="shared" si="56"/>
        <v>#REF!</v>
      </c>
      <c r="N119" s="470" t="e">
        <f t="shared" si="56"/>
        <v>#REF!</v>
      </c>
      <c r="O119" s="470" t="e">
        <f t="shared" si="56"/>
        <v>#REF!</v>
      </c>
      <c r="P119" s="470" t="e">
        <f t="shared" si="56"/>
        <v>#REF!</v>
      </c>
      <c r="Q119" s="470" t="e">
        <f t="shared" si="56"/>
        <v>#REF!</v>
      </c>
      <c r="R119" s="470" t="e">
        <f t="shared" si="56"/>
        <v>#REF!</v>
      </c>
      <c r="S119" s="470" t="e">
        <f t="shared" si="56"/>
        <v>#REF!</v>
      </c>
      <c r="T119" s="470" t="e">
        <f t="shared" si="56"/>
        <v>#REF!</v>
      </c>
      <c r="U119" s="470" t="e">
        <f t="shared" si="56"/>
        <v>#REF!</v>
      </c>
      <c r="V119" s="470" t="e">
        <f t="shared" si="56"/>
        <v>#REF!</v>
      </c>
      <c r="W119" s="470" t="e">
        <f t="shared" si="56"/>
        <v>#REF!</v>
      </c>
      <c r="X119" s="1303"/>
      <c r="Y119" s="1305"/>
      <c r="Z119" s="470" t="e">
        <f t="shared" ref="Z119:AL120" si="57">Z121+Z123+Z125+Z127</f>
        <v>#REF!</v>
      </c>
      <c r="AA119" s="470" t="e">
        <f t="shared" si="57"/>
        <v>#REF!</v>
      </c>
      <c r="AB119" s="470" t="e">
        <f t="shared" si="57"/>
        <v>#REF!</v>
      </c>
      <c r="AC119" s="470" t="e">
        <f t="shared" si="57"/>
        <v>#REF!</v>
      </c>
      <c r="AD119" s="470" t="e">
        <f t="shared" si="57"/>
        <v>#REF!</v>
      </c>
      <c r="AE119" s="470" t="e">
        <f t="shared" si="57"/>
        <v>#REF!</v>
      </c>
      <c r="AF119" s="470" t="e">
        <f t="shared" si="57"/>
        <v>#REF!</v>
      </c>
      <c r="AG119" s="470" t="e">
        <f t="shared" si="57"/>
        <v>#REF!</v>
      </c>
      <c r="AH119" s="470" t="e">
        <f t="shared" si="57"/>
        <v>#REF!</v>
      </c>
      <c r="AI119" s="470" t="e">
        <f t="shared" si="57"/>
        <v>#REF!</v>
      </c>
      <c r="AJ119" s="470" t="e">
        <f t="shared" si="57"/>
        <v>#REF!</v>
      </c>
      <c r="AK119" s="470" t="e">
        <f t="shared" si="57"/>
        <v>#REF!</v>
      </c>
      <c r="AL119" s="470" t="e">
        <f t="shared" si="57"/>
        <v>#REF!</v>
      </c>
      <c r="AM119" s="471"/>
      <c r="AN119" s="472"/>
      <c r="AO119" s="470" t="e">
        <f t="shared" ref="AO119:AV120" si="58">AO121+AO123+AO125+AO127</f>
        <v>#REF!</v>
      </c>
      <c r="AP119" s="470" t="e">
        <f t="shared" si="58"/>
        <v>#REF!</v>
      </c>
      <c r="AQ119" s="470" t="e">
        <f t="shared" si="58"/>
        <v>#REF!</v>
      </c>
      <c r="AR119" s="470" t="e">
        <f t="shared" si="58"/>
        <v>#REF!</v>
      </c>
      <c r="AS119" s="470" t="e">
        <f t="shared" si="58"/>
        <v>#REF!</v>
      </c>
      <c r="AT119" s="470" t="e">
        <f t="shared" si="58"/>
        <v>#REF!</v>
      </c>
      <c r="AU119" s="470" t="e">
        <f t="shared" si="58"/>
        <v>#REF!</v>
      </c>
      <c r="AV119" s="470" t="e">
        <f t="shared" si="58"/>
        <v>#REF!</v>
      </c>
      <c r="AW119" s="1368"/>
      <c r="AX119" s="1370"/>
      <c r="AY119" s="1371"/>
      <c r="AZ119" s="1371"/>
      <c r="BA119" s="1371"/>
      <c r="BB119" s="1371"/>
      <c r="BC119" s="1371"/>
      <c r="BD119" s="1371"/>
      <c r="BE119" s="1371"/>
      <c r="BF119" s="1371"/>
      <c r="BG119" s="1372"/>
      <c r="BH119" s="23"/>
      <c r="BI119" s="1359" t="e">
        <f>SUM(BI121:BI128)</f>
        <v>#REF!</v>
      </c>
      <c r="BJ119" s="1359" t="e">
        <f>SUM(BJ121:BJ128)</f>
        <v>#REF!</v>
      </c>
    </row>
    <row r="120" spans="2:62">
      <c r="B120" s="1377"/>
      <c r="C120" s="1380"/>
      <c r="D120" s="1381"/>
      <c r="E120" s="448" t="s">
        <v>247</v>
      </c>
      <c r="F120" s="460"/>
      <c r="G120" s="465" t="e">
        <f>G122+G124+G126+G128</f>
        <v>#REF!</v>
      </c>
      <c r="H120" s="466" t="e">
        <f t="shared" si="56"/>
        <v>#REF!</v>
      </c>
      <c r="I120" s="466" t="e">
        <f t="shared" si="56"/>
        <v>#REF!</v>
      </c>
      <c r="J120" s="466" t="e">
        <f t="shared" si="56"/>
        <v>#REF!</v>
      </c>
      <c r="K120" s="466" t="e">
        <f t="shared" si="56"/>
        <v>#REF!</v>
      </c>
      <c r="L120" s="466" t="e">
        <f t="shared" si="56"/>
        <v>#REF!</v>
      </c>
      <c r="M120" s="466" t="e">
        <f t="shared" si="56"/>
        <v>#REF!</v>
      </c>
      <c r="N120" s="466" t="e">
        <f t="shared" si="56"/>
        <v>#REF!</v>
      </c>
      <c r="O120" s="466" t="e">
        <f t="shared" si="56"/>
        <v>#REF!</v>
      </c>
      <c r="P120" s="466" t="e">
        <f t="shared" si="56"/>
        <v>#REF!</v>
      </c>
      <c r="Q120" s="466" t="e">
        <f t="shared" si="56"/>
        <v>#REF!</v>
      </c>
      <c r="R120" s="466" t="e">
        <f t="shared" si="56"/>
        <v>#REF!</v>
      </c>
      <c r="S120" s="466" t="e">
        <f t="shared" si="56"/>
        <v>#REF!</v>
      </c>
      <c r="T120" s="466" t="e">
        <f t="shared" si="56"/>
        <v>#REF!</v>
      </c>
      <c r="U120" s="466" t="e">
        <f t="shared" si="56"/>
        <v>#REF!</v>
      </c>
      <c r="V120" s="466" t="e">
        <f t="shared" si="56"/>
        <v>#REF!</v>
      </c>
      <c r="W120" s="466" t="e">
        <f t="shared" si="56"/>
        <v>#REF!</v>
      </c>
      <c r="X120" s="1303"/>
      <c r="Y120" s="1305"/>
      <c r="Z120" s="466" t="e">
        <f t="shared" si="57"/>
        <v>#REF!</v>
      </c>
      <c r="AA120" s="466" t="e">
        <f t="shared" si="57"/>
        <v>#REF!</v>
      </c>
      <c r="AB120" s="466" t="e">
        <f t="shared" si="57"/>
        <v>#REF!</v>
      </c>
      <c r="AC120" s="466" t="e">
        <f t="shared" si="57"/>
        <v>#REF!</v>
      </c>
      <c r="AD120" s="466" t="e">
        <f t="shared" si="57"/>
        <v>#REF!</v>
      </c>
      <c r="AE120" s="466" t="e">
        <f t="shared" si="57"/>
        <v>#REF!</v>
      </c>
      <c r="AF120" s="466" t="e">
        <f t="shared" si="57"/>
        <v>#REF!</v>
      </c>
      <c r="AG120" s="466" t="e">
        <f t="shared" si="57"/>
        <v>#REF!</v>
      </c>
      <c r="AH120" s="466" t="e">
        <f t="shared" si="57"/>
        <v>#REF!</v>
      </c>
      <c r="AI120" s="466" t="e">
        <f t="shared" si="57"/>
        <v>#REF!</v>
      </c>
      <c r="AJ120" s="466" t="e">
        <f t="shared" si="57"/>
        <v>#REF!</v>
      </c>
      <c r="AK120" s="466" t="e">
        <f t="shared" si="57"/>
        <v>#REF!</v>
      </c>
      <c r="AL120" s="466" t="e">
        <f t="shared" si="57"/>
        <v>#REF!</v>
      </c>
      <c r="AM120" s="471"/>
      <c r="AN120" s="472"/>
      <c r="AO120" s="466" t="e">
        <f t="shared" si="58"/>
        <v>#REF!</v>
      </c>
      <c r="AP120" s="466" t="e">
        <f t="shared" si="58"/>
        <v>#REF!</v>
      </c>
      <c r="AQ120" s="466" t="e">
        <f t="shared" si="58"/>
        <v>#REF!</v>
      </c>
      <c r="AR120" s="466" t="e">
        <f t="shared" si="58"/>
        <v>#REF!</v>
      </c>
      <c r="AS120" s="466" t="e">
        <f t="shared" si="58"/>
        <v>#REF!</v>
      </c>
      <c r="AT120" s="466" t="e">
        <f t="shared" si="58"/>
        <v>#REF!</v>
      </c>
      <c r="AU120" s="466" t="e">
        <f t="shared" si="58"/>
        <v>#REF!</v>
      </c>
      <c r="AV120" s="466" t="e">
        <f t="shared" si="58"/>
        <v>#REF!</v>
      </c>
      <c r="AW120" s="1368"/>
      <c r="AX120" s="1370"/>
      <c r="AY120" s="1371"/>
      <c r="AZ120" s="1371"/>
      <c r="BA120" s="1371"/>
      <c r="BB120" s="1371"/>
      <c r="BC120" s="1371"/>
      <c r="BD120" s="1371"/>
      <c r="BE120" s="1371"/>
      <c r="BF120" s="1371"/>
      <c r="BG120" s="1372"/>
      <c r="BH120" s="23"/>
      <c r="BI120" s="1360"/>
      <c r="BJ120" s="1360"/>
    </row>
    <row r="121" spans="2:62">
      <c r="B121" s="1382" t="s">
        <v>332</v>
      </c>
      <c r="C121" s="1383" t="s">
        <v>150</v>
      </c>
      <c r="D121" s="1384"/>
      <c r="E121" s="449" t="s">
        <v>246</v>
      </c>
      <c r="F121" s="454"/>
      <c r="G121" s="451" t="e">
        <f>#REF!</f>
        <v>#REF!</v>
      </c>
      <c r="H121" s="452" t="e">
        <f>#REF!</f>
        <v>#REF!</v>
      </c>
      <c r="I121" s="452" t="e">
        <f>#REF!</f>
        <v>#REF!</v>
      </c>
      <c r="J121" s="452" t="e">
        <f>#REF!</f>
        <v>#REF!</v>
      </c>
      <c r="K121" s="452" t="e">
        <f>#REF!</f>
        <v>#REF!</v>
      </c>
      <c r="L121" s="452" t="e">
        <f>#REF!</f>
        <v>#REF!</v>
      </c>
      <c r="M121" s="452" t="e">
        <f>#REF!</f>
        <v>#REF!</v>
      </c>
      <c r="N121" s="452" t="e">
        <f>#REF!</f>
        <v>#REF!</v>
      </c>
      <c r="O121" s="452" t="e">
        <f>#REF!</f>
        <v>#REF!</v>
      </c>
      <c r="P121" s="452" t="e">
        <f>#REF!</f>
        <v>#REF!</v>
      </c>
      <c r="Q121" s="452" t="e">
        <f>#REF!</f>
        <v>#REF!</v>
      </c>
      <c r="R121" s="452" t="e">
        <f>#REF!</f>
        <v>#REF!</v>
      </c>
      <c r="S121" s="452" t="e">
        <f>#REF!</f>
        <v>#REF!</v>
      </c>
      <c r="T121" s="452" t="e">
        <f>#REF!</f>
        <v>#REF!</v>
      </c>
      <c r="U121" s="452" t="e">
        <f>#REF!</f>
        <v>#REF!</v>
      </c>
      <c r="V121" s="452" t="e">
        <f>#REF!</f>
        <v>#REF!</v>
      </c>
      <c r="W121" s="452" t="e">
        <f>#REF!</f>
        <v>#REF!</v>
      </c>
      <c r="X121" s="1303"/>
      <c r="Y121" s="1305"/>
      <c r="Z121" s="452" t="e">
        <f>#REF!</f>
        <v>#REF!</v>
      </c>
      <c r="AA121" s="452" t="e">
        <f>#REF!</f>
        <v>#REF!</v>
      </c>
      <c r="AB121" s="452" t="e">
        <f>#REF!</f>
        <v>#REF!</v>
      </c>
      <c r="AC121" s="452" t="e">
        <f>#REF!</f>
        <v>#REF!</v>
      </c>
      <c r="AD121" s="452" t="e">
        <f>#REF!</f>
        <v>#REF!</v>
      </c>
      <c r="AE121" s="452" t="e">
        <f>#REF!</f>
        <v>#REF!</v>
      </c>
      <c r="AF121" s="452" t="e">
        <f>#REF!</f>
        <v>#REF!</v>
      </c>
      <c r="AG121" s="452" t="e">
        <f>#REF!</f>
        <v>#REF!</v>
      </c>
      <c r="AH121" s="452" t="e">
        <f>#REF!</f>
        <v>#REF!</v>
      </c>
      <c r="AI121" s="452" t="e">
        <f>#REF!</f>
        <v>#REF!</v>
      </c>
      <c r="AJ121" s="452" t="e">
        <f>#REF!</f>
        <v>#REF!</v>
      </c>
      <c r="AK121" s="452" t="e">
        <f>#REF!</f>
        <v>#REF!</v>
      </c>
      <c r="AL121" s="452" t="e">
        <f>#REF!</f>
        <v>#REF!</v>
      </c>
      <c r="AM121" s="473"/>
      <c r="AN121" s="474"/>
      <c r="AO121" s="452" t="e">
        <f>#REF!</f>
        <v>#REF!</v>
      </c>
      <c r="AP121" s="452" t="e">
        <f>#REF!</f>
        <v>#REF!</v>
      </c>
      <c r="AQ121" s="452" t="e">
        <f>#REF!</f>
        <v>#REF!</v>
      </c>
      <c r="AR121" s="452" t="e">
        <f>#REF!</f>
        <v>#REF!</v>
      </c>
      <c r="AS121" s="452" t="e">
        <f>#REF!</f>
        <v>#REF!</v>
      </c>
      <c r="AT121" s="452" t="e">
        <f>#REF!</f>
        <v>#REF!</v>
      </c>
      <c r="AU121" s="452" t="e">
        <f>#REF!</f>
        <v>#REF!</v>
      </c>
      <c r="AV121" s="452" t="e">
        <f>#REF!</f>
        <v>#REF!</v>
      </c>
      <c r="AW121" s="1368"/>
      <c r="AX121" s="1370"/>
      <c r="AY121" s="1371"/>
      <c r="AZ121" s="1371"/>
      <c r="BA121" s="1371"/>
      <c r="BB121" s="1371"/>
      <c r="BC121" s="1371"/>
      <c r="BD121" s="1371"/>
      <c r="BE121" s="1371"/>
      <c r="BF121" s="1371"/>
      <c r="BG121" s="1372"/>
      <c r="BH121" s="24"/>
      <c r="BI121" s="1366" t="e">
        <f t="shared" ref="BI121" si="59">SUM(G121:W121,Z121:AL121,AO121:AV121)</f>
        <v>#REF!</v>
      </c>
      <c r="BJ121" s="1366" t="e">
        <f t="shared" ref="BJ121" si="60">SUM(G122:W122,Z122:AL122,AO122:AV122)</f>
        <v>#REF!</v>
      </c>
    </row>
    <row r="122" spans="2:62">
      <c r="B122" s="1235"/>
      <c r="C122" s="1383"/>
      <c r="D122" s="1384"/>
      <c r="E122" s="453" t="s">
        <v>247</v>
      </c>
      <c r="F122" s="454"/>
      <c r="G122" s="475" t="e">
        <f>G121/2</f>
        <v>#REF!</v>
      </c>
      <c r="H122" s="476" t="e">
        <f t="shared" ref="H122:W122" si="61">H121/2</f>
        <v>#REF!</v>
      </c>
      <c r="I122" s="476" t="e">
        <f t="shared" si="61"/>
        <v>#REF!</v>
      </c>
      <c r="J122" s="476" t="e">
        <f t="shared" si="61"/>
        <v>#REF!</v>
      </c>
      <c r="K122" s="476" t="e">
        <f t="shared" si="61"/>
        <v>#REF!</v>
      </c>
      <c r="L122" s="476" t="e">
        <f t="shared" si="61"/>
        <v>#REF!</v>
      </c>
      <c r="M122" s="476" t="e">
        <f t="shared" si="61"/>
        <v>#REF!</v>
      </c>
      <c r="N122" s="476" t="e">
        <f t="shared" si="61"/>
        <v>#REF!</v>
      </c>
      <c r="O122" s="476" t="e">
        <f t="shared" si="61"/>
        <v>#REF!</v>
      </c>
      <c r="P122" s="476" t="e">
        <f t="shared" si="61"/>
        <v>#REF!</v>
      </c>
      <c r="Q122" s="476" t="e">
        <f t="shared" si="61"/>
        <v>#REF!</v>
      </c>
      <c r="R122" s="476" t="e">
        <f t="shared" si="61"/>
        <v>#REF!</v>
      </c>
      <c r="S122" s="476" t="e">
        <f t="shared" si="61"/>
        <v>#REF!</v>
      </c>
      <c r="T122" s="476" t="e">
        <f t="shared" si="61"/>
        <v>#REF!</v>
      </c>
      <c r="U122" s="476" t="e">
        <f t="shared" si="61"/>
        <v>#REF!</v>
      </c>
      <c r="V122" s="476" t="e">
        <f t="shared" si="61"/>
        <v>#REF!</v>
      </c>
      <c r="W122" s="476" t="e">
        <f t="shared" si="61"/>
        <v>#REF!</v>
      </c>
      <c r="X122" s="1303"/>
      <c r="Y122" s="1305"/>
      <c r="Z122" s="476" t="e">
        <f t="shared" ref="Z122:AL122" si="62">Z121/2</f>
        <v>#REF!</v>
      </c>
      <c r="AA122" s="476" t="e">
        <f t="shared" si="62"/>
        <v>#REF!</v>
      </c>
      <c r="AB122" s="476" t="e">
        <f t="shared" si="62"/>
        <v>#REF!</v>
      </c>
      <c r="AC122" s="476" t="e">
        <f t="shared" si="62"/>
        <v>#REF!</v>
      </c>
      <c r="AD122" s="476" t="e">
        <f t="shared" si="62"/>
        <v>#REF!</v>
      </c>
      <c r="AE122" s="476" t="e">
        <f t="shared" si="62"/>
        <v>#REF!</v>
      </c>
      <c r="AF122" s="476" t="e">
        <f t="shared" si="62"/>
        <v>#REF!</v>
      </c>
      <c r="AG122" s="476" t="e">
        <f t="shared" si="62"/>
        <v>#REF!</v>
      </c>
      <c r="AH122" s="476" t="e">
        <f t="shared" si="62"/>
        <v>#REF!</v>
      </c>
      <c r="AI122" s="476" t="e">
        <f t="shared" si="62"/>
        <v>#REF!</v>
      </c>
      <c r="AJ122" s="476" t="e">
        <f t="shared" si="62"/>
        <v>#REF!</v>
      </c>
      <c r="AK122" s="476" t="e">
        <f t="shared" si="62"/>
        <v>#REF!</v>
      </c>
      <c r="AL122" s="476" t="e">
        <f t="shared" si="62"/>
        <v>#REF!</v>
      </c>
      <c r="AM122" s="473"/>
      <c r="AN122" s="474"/>
      <c r="AO122" s="476" t="e">
        <f t="shared" ref="AO122:AV122" si="63">AO121/2</f>
        <v>#REF!</v>
      </c>
      <c r="AP122" s="476" t="e">
        <f t="shared" si="63"/>
        <v>#REF!</v>
      </c>
      <c r="AQ122" s="476" t="e">
        <f t="shared" si="63"/>
        <v>#REF!</v>
      </c>
      <c r="AR122" s="476" t="e">
        <f t="shared" si="63"/>
        <v>#REF!</v>
      </c>
      <c r="AS122" s="476" t="e">
        <f t="shared" si="63"/>
        <v>#REF!</v>
      </c>
      <c r="AT122" s="476" t="e">
        <f t="shared" si="63"/>
        <v>#REF!</v>
      </c>
      <c r="AU122" s="476" t="e">
        <f t="shared" si="63"/>
        <v>#REF!</v>
      </c>
      <c r="AV122" s="476" t="e">
        <f t="shared" si="63"/>
        <v>#REF!</v>
      </c>
      <c r="AW122" s="1368"/>
      <c r="AX122" s="1370"/>
      <c r="AY122" s="1371"/>
      <c r="AZ122" s="1371"/>
      <c r="BA122" s="1371"/>
      <c r="BB122" s="1371"/>
      <c r="BC122" s="1371"/>
      <c r="BD122" s="1371"/>
      <c r="BE122" s="1371"/>
      <c r="BF122" s="1371"/>
      <c r="BG122" s="1372"/>
      <c r="BH122" s="24"/>
      <c r="BI122" s="1367"/>
      <c r="BJ122" s="1367"/>
    </row>
    <row r="123" spans="2:62">
      <c r="B123" s="1382" t="s">
        <v>157</v>
      </c>
      <c r="C123" s="1383" t="s">
        <v>158</v>
      </c>
      <c r="D123" s="1384"/>
      <c r="E123" s="449" t="s">
        <v>246</v>
      </c>
      <c r="F123" s="454"/>
      <c r="G123" s="451" t="e">
        <f>#REF!</f>
        <v>#REF!</v>
      </c>
      <c r="H123" s="477" t="e">
        <f>#REF!</f>
        <v>#REF!</v>
      </c>
      <c r="I123" s="452" t="e">
        <f>#REF!</f>
        <v>#REF!</v>
      </c>
      <c r="J123" s="477" t="e">
        <f>#REF!</f>
        <v>#REF!</v>
      </c>
      <c r="K123" s="452" t="e">
        <f>#REF!</f>
        <v>#REF!</v>
      </c>
      <c r="L123" s="452" t="e">
        <f>#REF!</f>
        <v>#REF!</v>
      </c>
      <c r="M123" s="452" t="e">
        <f>#REF!</f>
        <v>#REF!</v>
      </c>
      <c r="N123" s="452" t="e">
        <f>#REF!</f>
        <v>#REF!</v>
      </c>
      <c r="O123" s="452" t="e">
        <f>#REF!</f>
        <v>#REF!</v>
      </c>
      <c r="P123" s="452" t="e">
        <f>#REF!</f>
        <v>#REF!</v>
      </c>
      <c r="Q123" s="452" t="e">
        <f>#REF!</f>
        <v>#REF!</v>
      </c>
      <c r="R123" s="452" t="e">
        <f>#REF!</f>
        <v>#REF!</v>
      </c>
      <c r="S123" s="452" t="e">
        <f>#REF!</f>
        <v>#REF!</v>
      </c>
      <c r="T123" s="452" t="e">
        <f>#REF!</f>
        <v>#REF!</v>
      </c>
      <c r="U123" s="452" t="e">
        <f>#REF!</f>
        <v>#REF!</v>
      </c>
      <c r="V123" s="452" t="e">
        <f>#REF!</f>
        <v>#REF!</v>
      </c>
      <c r="W123" s="478" t="e">
        <f>#REF!</f>
        <v>#REF!</v>
      </c>
      <c r="X123" s="1303"/>
      <c r="Y123" s="1305"/>
      <c r="Z123" s="452" t="e">
        <f>#REF!</f>
        <v>#REF!</v>
      </c>
      <c r="AA123" s="452" t="e">
        <f>#REF!</f>
        <v>#REF!</v>
      </c>
      <c r="AB123" s="452" t="e">
        <f>#REF!</f>
        <v>#REF!</v>
      </c>
      <c r="AC123" s="452" t="e">
        <f>#REF!</f>
        <v>#REF!</v>
      </c>
      <c r="AD123" s="452" t="e">
        <f>#REF!</f>
        <v>#REF!</v>
      </c>
      <c r="AE123" s="452" t="e">
        <f>#REF!</f>
        <v>#REF!</v>
      </c>
      <c r="AF123" s="452" t="e">
        <f>#REF!</f>
        <v>#REF!</v>
      </c>
      <c r="AG123" s="452" t="e">
        <f>#REF!</f>
        <v>#REF!</v>
      </c>
      <c r="AH123" s="452" t="e">
        <f>#REF!</f>
        <v>#REF!</v>
      </c>
      <c r="AI123" s="452" t="e">
        <f>#REF!</f>
        <v>#REF!</v>
      </c>
      <c r="AJ123" s="452" t="e">
        <f>#REF!</f>
        <v>#REF!</v>
      </c>
      <c r="AK123" s="452" t="e">
        <f>#REF!</f>
        <v>#REF!</v>
      </c>
      <c r="AL123" s="452" t="e">
        <f>#REF!</f>
        <v>#REF!</v>
      </c>
      <c r="AM123" s="473"/>
      <c r="AN123" s="474"/>
      <c r="AO123" s="452" t="e">
        <f>#REF!</f>
        <v>#REF!</v>
      </c>
      <c r="AP123" s="452" t="e">
        <f>#REF!</f>
        <v>#REF!</v>
      </c>
      <c r="AQ123" s="452" t="e">
        <f>#REF!</f>
        <v>#REF!</v>
      </c>
      <c r="AR123" s="452" t="e">
        <f>#REF!</f>
        <v>#REF!</v>
      </c>
      <c r="AS123" s="452" t="e">
        <f>#REF!</f>
        <v>#REF!</v>
      </c>
      <c r="AT123" s="452" t="e">
        <f>#REF!</f>
        <v>#REF!</v>
      </c>
      <c r="AU123" s="452" t="e">
        <f>#REF!</f>
        <v>#REF!</v>
      </c>
      <c r="AV123" s="452" t="e">
        <f>#REF!</f>
        <v>#REF!</v>
      </c>
      <c r="AW123" s="1368"/>
      <c r="AX123" s="1370"/>
      <c r="AY123" s="1371"/>
      <c r="AZ123" s="1371"/>
      <c r="BA123" s="1371"/>
      <c r="BB123" s="1371"/>
      <c r="BC123" s="1371"/>
      <c r="BD123" s="1371"/>
      <c r="BE123" s="1371"/>
      <c r="BF123" s="1371"/>
      <c r="BG123" s="1372"/>
      <c r="BH123" s="24"/>
      <c r="BI123" s="1366" t="e">
        <f t="shared" ref="BI123" si="64">SUM(G123:W123,Z123:AL123,AO123:AV123)</f>
        <v>#REF!</v>
      </c>
      <c r="BJ123" s="1366" t="e">
        <f t="shared" ref="BJ123" si="65">SUM(G124:W124,Z124:AL124,AO124:AV124)</f>
        <v>#REF!</v>
      </c>
    </row>
    <row r="124" spans="2:62">
      <c r="B124" s="1235"/>
      <c r="C124" s="1383"/>
      <c r="D124" s="1384"/>
      <c r="E124" s="453" t="s">
        <v>247</v>
      </c>
      <c r="F124" s="454"/>
      <c r="G124" s="455" t="e">
        <f>G123/2</f>
        <v>#REF!</v>
      </c>
      <c r="H124" s="479" t="e">
        <f>H123/2</f>
        <v>#REF!</v>
      </c>
      <c r="I124" s="476" t="e">
        <f t="shared" ref="I124:W124" si="66">I123/2</f>
        <v>#REF!</v>
      </c>
      <c r="J124" s="479" t="e">
        <f t="shared" si="66"/>
        <v>#REF!</v>
      </c>
      <c r="K124" s="476" t="e">
        <f t="shared" si="66"/>
        <v>#REF!</v>
      </c>
      <c r="L124" s="476" t="e">
        <f t="shared" si="66"/>
        <v>#REF!</v>
      </c>
      <c r="M124" s="476" t="e">
        <f t="shared" si="66"/>
        <v>#REF!</v>
      </c>
      <c r="N124" s="476" t="e">
        <f t="shared" si="66"/>
        <v>#REF!</v>
      </c>
      <c r="O124" s="476" t="e">
        <f t="shared" si="66"/>
        <v>#REF!</v>
      </c>
      <c r="P124" s="476" t="e">
        <f t="shared" si="66"/>
        <v>#REF!</v>
      </c>
      <c r="Q124" s="476" t="e">
        <f t="shared" si="66"/>
        <v>#REF!</v>
      </c>
      <c r="R124" s="476" t="e">
        <f t="shared" si="66"/>
        <v>#REF!</v>
      </c>
      <c r="S124" s="476" t="e">
        <f t="shared" si="66"/>
        <v>#REF!</v>
      </c>
      <c r="T124" s="476" t="e">
        <f t="shared" si="66"/>
        <v>#REF!</v>
      </c>
      <c r="U124" s="476" t="e">
        <f t="shared" si="66"/>
        <v>#REF!</v>
      </c>
      <c r="V124" s="476" t="e">
        <f t="shared" si="66"/>
        <v>#REF!</v>
      </c>
      <c r="W124" s="480" t="e">
        <f t="shared" si="66"/>
        <v>#REF!</v>
      </c>
      <c r="X124" s="1303"/>
      <c r="Y124" s="1305"/>
      <c r="Z124" s="476" t="e">
        <f t="shared" ref="Z124:AL124" si="67">Z123/2</f>
        <v>#REF!</v>
      </c>
      <c r="AA124" s="476" t="e">
        <f t="shared" si="67"/>
        <v>#REF!</v>
      </c>
      <c r="AB124" s="476" t="e">
        <f t="shared" si="67"/>
        <v>#REF!</v>
      </c>
      <c r="AC124" s="476" t="e">
        <f t="shared" si="67"/>
        <v>#REF!</v>
      </c>
      <c r="AD124" s="476" t="e">
        <f t="shared" si="67"/>
        <v>#REF!</v>
      </c>
      <c r="AE124" s="476" t="e">
        <f t="shared" si="67"/>
        <v>#REF!</v>
      </c>
      <c r="AF124" s="476" t="e">
        <f t="shared" si="67"/>
        <v>#REF!</v>
      </c>
      <c r="AG124" s="476" t="e">
        <f t="shared" si="67"/>
        <v>#REF!</v>
      </c>
      <c r="AH124" s="476" t="e">
        <f t="shared" si="67"/>
        <v>#REF!</v>
      </c>
      <c r="AI124" s="476" t="e">
        <f t="shared" si="67"/>
        <v>#REF!</v>
      </c>
      <c r="AJ124" s="476" t="e">
        <f t="shared" si="67"/>
        <v>#REF!</v>
      </c>
      <c r="AK124" s="476" t="e">
        <f t="shared" si="67"/>
        <v>#REF!</v>
      </c>
      <c r="AL124" s="476" t="e">
        <f t="shared" si="67"/>
        <v>#REF!</v>
      </c>
      <c r="AM124" s="473"/>
      <c r="AN124" s="474"/>
      <c r="AO124" s="476" t="e">
        <f t="shared" ref="AO124:AV124" si="68">AO123/2</f>
        <v>#REF!</v>
      </c>
      <c r="AP124" s="476" t="e">
        <f t="shared" si="68"/>
        <v>#REF!</v>
      </c>
      <c r="AQ124" s="476" t="e">
        <f t="shared" si="68"/>
        <v>#REF!</v>
      </c>
      <c r="AR124" s="476" t="e">
        <f t="shared" si="68"/>
        <v>#REF!</v>
      </c>
      <c r="AS124" s="476" t="e">
        <f t="shared" si="68"/>
        <v>#REF!</v>
      </c>
      <c r="AT124" s="476" t="e">
        <f t="shared" si="68"/>
        <v>#REF!</v>
      </c>
      <c r="AU124" s="476" t="e">
        <f t="shared" si="68"/>
        <v>#REF!</v>
      </c>
      <c r="AV124" s="476" t="e">
        <f t="shared" si="68"/>
        <v>#REF!</v>
      </c>
      <c r="AW124" s="1368"/>
      <c r="AX124" s="1370"/>
      <c r="AY124" s="1371"/>
      <c r="AZ124" s="1371"/>
      <c r="BA124" s="1371"/>
      <c r="BB124" s="1371"/>
      <c r="BC124" s="1371"/>
      <c r="BD124" s="1371"/>
      <c r="BE124" s="1371"/>
      <c r="BF124" s="1371"/>
      <c r="BG124" s="1372"/>
      <c r="BH124" s="24"/>
      <c r="BI124" s="1367"/>
      <c r="BJ124" s="1367"/>
    </row>
    <row r="125" spans="2:62">
      <c r="B125" s="1382" t="s">
        <v>159</v>
      </c>
      <c r="C125" s="1383" t="s">
        <v>160</v>
      </c>
      <c r="D125" s="1384"/>
      <c r="E125" s="449" t="s">
        <v>246</v>
      </c>
      <c r="F125" s="454"/>
      <c r="G125" s="451" t="e">
        <f>#REF!</f>
        <v>#REF!</v>
      </c>
      <c r="H125" s="477" t="e">
        <f>#REF!</f>
        <v>#REF!</v>
      </c>
      <c r="I125" s="452" t="e">
        <f>#REF!</f>
        <v>#REF!</v>
      </c>
      <c r="J125" s="477" t="e">
        <f>#REF!</f>
        <v>#REF!</v>
      </c>
      <c r="K125" s="452" t="e">
        <f>#REF!</f>
        <v>#REF!</v>
      </c>
      <c r="L125" s="452" t="e">
        <f>#REF!</f>
        <v>#REF!</v>
      </c>
      <c r="M125" s="452" t="e">
        <f>#REF!</f>
        <v>#REF!</v>
      </c>
      <c r="N125" s="452" t="e">
        <f>#REF!</f>
        <v>#REF!</v>
      </c>
      <c r="O125" s="452" t="e">
        <f>#REF!</f>
        <v>#REF!</v>
      </c>
      <c r="P125" s="452" t="e">
        <f>#REF!</f>
        <v>#REF!</v>
      </c>
      <c r="Q125" s="452" t="e">
        <f>#REF!</f>
        <v>#REF!</v>
      </c>
      <c r="R125" s="452" t="e">
        <f>#REF!</f>
        <v>#REF!</v>
      </c>
      <c r="S125" s="452" t="e">
        <f>#REF!</f>
        <v>#REF!</v>
      </c>
      <c r="T125" s="452" t="e">
        <f>#REF!</f>
        <v>#REF!</v>
      </c>
      <c r="U125" s="452" t="e">
        <f>#REF!</f>
        <v>#REF!</v>
      </c>
      <c r="V125" s="452" t="e">
        <f>#REF!</f>
        <v>#REF!</v>
      </c>
      <c r="W125" s="478" t="e">
        <f>#REF!</f>
        <v>#REF!</v>
      </c>
      <c r="X125" s="1303"/>
      <c r="Y125" s="1305"/>
      <c r="Z125" s="452" t="e">
        <f>#REF!</f>
        <v>#REF!</v>
      </c>
      <c r="AA125" s="452" t="e">
        <f>#REF!</f>
        <v>#REF!</v>
      </c>
      <c r="AB125" s="452" t="e">
        <f>#REF!</f>
        <v>#REF!</v>
      </c>
      <c r="AC125" s="452" t="e">
        <f>#REF!</f>
        <v>#REF!</v>
      </c>
      <c r="AD125" s="452" t="e">
        <f>#REF!</f>
        <v>#REF!</v>
      </c>
      <c r="AE125" s="452" t="e">
        <f>#REF!</f>
        <v>#REF!</v>
      </c>
      <c r="AF125" s="452" t="e">
        <f>#REF!</f>
        <v>#REF!</v>
      </c>
      <c r="AG125" s="452" t="e">
        <f>#REF!</f>
        <v>#REF!</v>
      </c>
      <c r="AH125" s="452" t="e">
        <f>#REF!</f>
        <v>#REF!</v>
      </c>
      <c r="AI125" s="452" t="e">
        <f>#REF!</f>
        <v>#REF!</v>
      </c>
      <c r="AJ125" s="452" t="e">
        <f>#REF!</f>
        <v>#REF!</v>
      </c>
      <c r="AK125" s="452" t="e">
        <f>#REF!</f>
        <v>#REF!</v>
      </c>
      <c r="AL125" s="452" t="e">
        <f>#REF!</f>
        <v>#REF!</v>
      </c>
      <c r="AM125" s="473"/>
      <c r="AN125" s="474"/>
      <c r="AO125" s="452" t="e">
        <f>#REF!</f>
        <v>#REF!</v>
      </c>
      <c r="AP125" s="452" t="e">
        <f>#REF!</f>
        <v>#REF!</v>
      </c>
      <c r="AQ125" s="452" t="e">
        <f>#REF!</f>
        <v>#REF!</v>
      </c>
      <c r="AR125" s="452" t="e">
        <f>#REF!</f>
        <v>#REF!</v>
      </c>
      <c r="AS125" s="452" t="e">
        <f>#REF!</f>
        <v>#REF!</v>
      </c>
      <c r="AT125" s="452" t="e">
        <f>#REF!</f>
        <v>#REF!</v>
      </c>
      <c r="AU125" s="452" t="e">
        <f>#REF!</f>
        <v>#REF!</v>
      </c>
      <c r="AV125" s="452" t="e">
        <f>#REF!</f>
        <v>#REF!</v>
      </c>
      <c r="AW125" s="1368"/>
      <c r="AX125" s="1370"/>
      <c r="AY125" s="1371"/>
      <c r="AZ125" s="1371"/>
      <c r="BA125" s="1371"/>
      <c r="BB125" s="1371"/>
      <c r="BC125" s="1371"/>
      <c r="BD125" s="1371"/>
      <c r="BE125" s="1371"/>
      <c r="BF125" s="1371"/>
      <c r="BG125" s="1372"/>
      <c r="BH125" s="24"/>
      <c r="BI125" s="1366" t="e">
        <f t="shared" ref="BI125" si="69">SUM(G125:W125,Z125:AL125,AO125:AV125)</f>
        <v>#REF!</v>
      </c>
      <c r="BJ125" s="1366" t="e">
        <f t="shared" ref="BJ125" si="70">SUM(G126:W126,Z126:AL126,AO126:AV126)</f>
        <v>#REF!</v>
      </c>
    </row>
    <row r="126" spans="2:62">
      <c r="B126" s="1235"/>
      <c r="C126" s="1383"/>
      <c r="D126" s="1384"/>
      <c r="E126" s="453" t="s">
        <v>247</v>
      </c>
      <c r="F126" s="454"/>
      <c r="G126" s="475" t="e">
        <f>G125/2</f>
        <v>#REF!</v>
      </c>
      <c r="H126" s="479" t="e">
        <f t="shared" ref="H126:W126" si="71">H125/2</f>
        <v>#REF!</v>
      </c>
      <c r="I126" s="476" t="e">
        <f t="shared" si="71"/>
        <v>#REF!</v>
      </c>
      <c r="J126" s="479" t="e">
        <f t="shared" si="71"/>
        <v>#REF!</v>
      </c>
      <c r="K126" s="476" t="e">
        <f t="shared" si="71"/>
        <v>#REF!</v>
      </c>
      <c r="L126" s="476" t="e">
        <f t="shared" si="71"/>
        <v>#REF!</v>
      </c>
      <c r="M126" s="476" t="e">
        <f t="shared" si="71"/>
        <v>#REF!</v>
      </c>
      <c r="N126" s="476" t="e">
        <f t="shared" si="71"/>
        <v>#REF!</v>
      </c>
      <c r="O126" s="476" t="e">
        <f t="shared" si="71"/>
        <v>#REF!</v>
      </c>
      <c r="P126" s="476" t="e">
        <f t="shared" si="71"/>
        <v>#REF!</v>
      </c>
      <c r="Q126" s="476" t="e">
        <f t="shared" si="71"/>
        <v>#REF!</v>
      </c>
      <c r="R126" s="476" t="e">
        <f t="shared" si="71"/>
        <v>#REF!</v>
      </c>
      <c r="S126" s="476" t="e">
        <f t="shared" si="71"/>
        <v>#REF!</v>
      </c>
      <c r="T126" s="476" t="e">
        <f t="shared" si="71"/>
        <v>#REF!</v>
      </c>
      <c r="U126" s="476" t="e">
        <f t="shared" si="71"/>
        <v>#REF!</v>
      </c>
      <c r="V126" s="476" t="e">
        <f t="shared" si="71"/>
        <v>#REF!</v>
      </c>
      <c r="W126" s="480" t="e">
        <f t="shared" si="71"/>
        <v>#REF!</v>
      </c>
      <c r="X126" s="1303"/>
      <c r="Y126" s="1305"/>
      <c r="Z126" s="476" t="e">
        <f t="shared" ref="Z126:AL126" si="72">Z125/2</f>
        <v>#REF!</v>
      </c>
      <c r="AA126" s="476" t="e">
        <f t="shared" si="72"/>
        <v>#REF!</v>
      </c>
      <c r="AB126" s="476" t="e">
        <f t="shared" si="72"/>
        <v>#REF!</v>
      </c>
      <c r="AC126" s="476" t="e">
        <f t="shared" si="72"/>
        <v>#REF!</v>
      </c>
      <c r="AD126" s="476" t="e">
        <f t="shared" si="72"/>
        <v>#REF!</v>
      </c>
      <c r="AE126" s="476" t="e">
        <f t="shared" si="72"/>
        <v>#REF!</v>
      </c>
      <c r="AF126" s="476" t="e">
        <f t="shared" si="72"/>
        <v>#REF!</v>
      </c>
      <c r="AG126" s="476" t="e">
        <f t="shared" si="72"/>
        <v>#REF!</v>
      </c>
      <c r="AH126" s="476" t="e">
        <f t="shared" si="72"/>
        <v>#REF!</v>
      </c>
      <c r="AI126" s="476" t="e">
        <f t="shared" si="72"/>
        <v>#REF!</v>
      </c>
      <c r="AJ126" s="476" t="e">
        <f t="shared" si="72"/>
        <v>#REF!</v>
      </c>
      <c r="AK126" s="476" t="e">
        <f t="shared" si="72"/>
        <v>#REF!</v>
      </c>
      <c r="AL126" s="476" t="e">
        <f t="shared" si="72"/>
        <v>#REF!</v>
      </c>
      <c r="AM126" s="473"/>
      <c r="AN126" s="474"/>
      <c r="AO126" s="476" t="e">
        <f t="shared" ref="AO126:AV126" si="73">AO125/2</f>
        <v>#REF!</v>
      </c>
      <c r="AP126" s="476" t="e">
        <f t="shared" si="73"/>
        <v>#REF!</v>
      </c>
      <c r="AQ126" s="476" t="e">
        <f t="shared" si="73"/>
        <v>#REF!</v>
      </c>
      <c r="AR126" s="476" t="e">
        <f t="shared" si="73"/>
        <v>#REF!</v>
      </c>
      <c r="AS126" s="476" t="e">
        <f t="shared" si="73"/>
        <v>#REF!</v>
      </c>
      <c r="AT126" s="476" t="e">
        <f t="shared" si="73"/>
        <v>#REF!</v>
      </c>
      <c r="AU126" s="476" t="e">
        <f t="shared" si="73"/>
        <v>#REF!</v>
      </c>
      <c r="AV126" s="476" t="e">
        <f t="shared" si="73"/>
        <v>#REF!</v>
      </c>
      <c r="AW126" s="1368"/>
      <c r="AX126" s="1370"/>
      <c r="AY126" s="1371"/>
      <c r="AZ126" s="1371"/>
      <c r="BA126" s="1371"/>
      <c r="BB126" s="1371"/>
      <c r="BC126" s="1371"/>
      <c r="BD126" s="1371"/>
      <c r="BE126" s="1371"/>
      <c r="BF126" s="1371"/>
      <c r="BG126" s="1372"/>
      <c r="BH126" s="24"/>
      <c r="BI126" s="1367"/>
      <c r="BJ126" s="1367"/>
    </row>
    <row r="127" spans="2:62">
      <c r="B127" s="1382" t="s">
        <v>161</v>
      </c>
      <c r="C127" s="1383" t="s">
        <v>305</v>
      </c>
      <c r="D127" s="1384"/>
      <c r="E127" s="449" t="s">
        <v>246</v>
      </c>
      <c r="F127" s="454"/>
      <c r="G127" s="451" t="e">
        <f>#REF!</f>
        <v>#REF!</v>
      </c>
      <c r="H127" s="477" t="e">
        <f>#REF!</f>
        <v>#REF!</v>
      </c>
      <c r="I127" s="477" t="e">
        <f>#REF!</f>
        <v>#REF!</v>
      </c>
      <c r="J127" s="477" t="e">
        <f>#REF!</f>
        <v>#REF!</v>
      </c>
      <c r="K127" s="477" t="e">
        <f>#REF!</f>
        <v>#REF!</v>
      </c>
      <c r="L127" s="477" t="e">
        <f>#REF!</f>
        <v>#REF!</v>
      </c>
      <c r="M127" s="477" t="e">
        <f>#REF!</f>
        <v>#REF!</v>
      </c>
      <c r="N127" s="477" t="e">
        <f>#REF!</f>
        <v>#REF!</v>
      </c>
      <c r="O127" s="477" t="e">
        <f>#REF!</f>
        <v>#REF!</v>
      </c>
      <c r="P127" s="477" t="e">
        <f>#REF!</f>
        <v>#REF!</v>
      </c>
      <c r="Q127" s="477" t="e">
        <f>#REF!</f>
        <v>#REF!</v>
      </c>
      <c r="R127" s="477" t="e">
        <f>#REF!</f>
        <v>#REF!</v>
      </c>
      <c r="S127" s="477" t="e">
        <f>#REF!</f>
        <v>#REF!</v>
      </c>
      <c r="T127" s="477" t="e">
        <f>#REF!</f>
        <v>#REF!</v>
      </c>
      <c r="U127" s="477" t="e">
        <f>#REF!</f>
        <v>#REF!</v>
      </c>
      <c r="V127" s="477" t="e">
        <f>#REF!</f>
        <v>#REF!</v>
      </c>
      <c r="W127" s="477" t="e">
        <f>#REF!</f>
        <v>#REF!</v>
      </c>
      <c r="X127" s="1303"/>
      <c r="Y127" s="1305"/>
      <c r="Z127" s="452" t="e">
        <f>#REF!</f>
        <v>#REF!</v>
      </c>
      <c r="AA127" s="452" t="e">
        <f>#REF!</f>
        <v>#REF!</v>
      </c>
      <c r="AB127" s="452" t="e">
        <f>#REF!</f>
        <v>#REF!</v>
      </c>
      <c r="AC127" s="452" t="e">
        <f>#REF!</f>
        <v>#REF!</v>
      </c>
      <c r="AD127" s="452" t="e">
        <f>#REF!</f>
        <v>#REF!</v>
      </c>
      <c r="AE127" s="452" t="e">
        <f>#REF!</f>
        <v>#REF!</v>
      </c>
      <c r="AF127" s="452" t="e">
        <f>#REF!</f>
        <v>#REF!</v>
      </c>
      <c r="AG127" s="452" t="e">
        <f>#REF!</f>
        <v>#REF!</v>
      </c>
      <c r="AH127" s="452" t="e">
        <f>#REF!</f>
        <v>#REF!</v>
      </c>
      <c r="AI127" s="452" t="e">
        <f>#REF!</f>
        <v>#REF!</v>
      </c>
      <c r="AJ127" s="452" t="e">
        <f>#REF!</f>
        <v>#REF!</v>
      </c>
      <c r="AK127" s="452" t="e">
        <f>#REF!</f>
        <v>#REF!</v>
      </c>
      <c r="AL127" s="452" t="e">
        <f>#REF!</f>
        <v>#REF!</v>
      </c>
      <c r="AM127" s="473"/>
      <c r="AN127" s="474"/>
      <c r="AO127" s="477" t="e">
        <f>#REF!</f>
        <v>#REF!</v>
      </c>
      <c r="AP127" s="477" t="e">
        <f>#REF!</f>
        <v>#REF!</v>
      </c>
      <c r="AQ127" s="477" t="e">
        <f>#REF!</f>
        <v>#REF!</v>
      </c>
      <c r="AR127" s="477" t="e">
        <f>#REF!</f>
        <v>#REF!</v>
      </c>
      <c r="AS127" s="477" t="e">
        <f>#REF!</f>
        <v>#REF!</v>
      </c>
      <c r="AT127" s="477" t="e">
        <f>#REF!</f>
        <v>#REF!</v>
      </c>
      <c r="AU127" s="477" t="e">
        <f>#REF!</f>
        <v>#REF!</v>
      </c>
      <c r="AV127" s="477" t="e">
        <f>#REF!</f>
        <v>#REF!</v>
      </c>
      <c r="AW127" s="1368"/>
      <c r="AX127" s="1370"/>
      <c r="AY127" s="1371"/>
      <c r="AZ127" s="1371"/>
      <c r="BA127" s="1371"/>
      <c r="BB127" s="1371"/>
      <c r="BC127" s="1371"/>
      <c r="BD127" s="1371"/>
      <c r="BE127" s="1371"/>
      <c r="BF127" s="1371"/>
      <c r="BG127" s="1372"/>
      <c r="BH127" s="24"/>
      <c r="BI127" s="1366" t="e">
        <f t="shared" ref="BI127" si="74">SUM(G127:W127,Z127:AL127,AO127:AV127)</f>
        <v>#REF!</v>
      </c>
      <c r="BJ127" s="1366" t="e">
        <f t="shared" ref="BJ127" si="75">SUM(G128:W128,Z128:AL128,AO128:AV128)</f>
        <v>#REF!</v>
      </c>
    </row>
    <row r="128" spans="2:62" ht="15.75" thickBot="1">
      <c r="B128" s="1235"/>
      <c r="C128" s="1383"/>
      <c r="D128" s="1384"/>
      <c r="E128" s="453" t="s">
        <v>247</v>
      </c>
      <c r="F128" s="454"/>
      <c r="G128" s="475" t="e">
        <f>G127/2</f>
        <v>#REF!</v>
      </c>
      <c r="H128" s="476" t="e">
        <f t="shared" ref="H128:W128" si="76">H127/2</f>
        <v>#REF!</v>
      </c>
      <c r="I128" s="476" t="e">
        <f t="shared" si="76"/>
        <v>#REF!</v>
      </c>
      <c r="J128" s="476" t="e">
        <f t="shared" si="76"/>
        <v>#REF!</v>
      </c>
      <c r="K128" s="476" t="e">
        <f t="shared" si="76"/>
        <v>#REF!</v>
      </c>
      <c r="L128" s="476" t="e">
        <f t="shared" si="76"/>
        <v>#REF!</v>
      </c>
      <c r="M128" s="476" t="e">
        <f t="shared" si="76"/>
        <v>#REF!</v>
      </c>
      <c r="N128" s="476" t="e">
        <f t="shared" si="76"/>
        <v>#REF!</v>
      </c>
      <c r="O128" s="476" t="e">
        <f t="shared" si="76"/>
        <v>#REF!</v>
      </c>
      <c r="P128" s="476" t="e">
        <f t="shared" si="76"/>
        <v>#REF!</v>
      </c>
      <c r="Q128" s="476" t="e">
        <f t="shared" si="76"/>
        <v>#REF!</v>
      </c>
      <c r="R128" s="476" t="e">
        <f t="shared" si="76"/>
        <v>#REF!</v>
      </c>
      <c r="S128" s="476" t="e">
        <f t="shared" si="76"/>
        <v>#REF!</v>
      </c>
      <c r="T128" s="476" t="e">
        <f t="shared" si="76"/>
        <v>#REF!</v>
      </c>
      <c r="U128" s="476" t="e">
        <f t="shared" si="76"/>
        <v>#REF!</v>
      </c>
      <c r="V128" s="476" t="e">
        <f t="shared" si="76"/>
        <v>#REF!</v>
      </c>
      <c r="W128" s="476" t="e">
        <f t="shared" si="76"/>
        <v>#REF!</v>
      </c>
      <c r="X128" s="1303"/>
      <c r="Y128" s="1305"/>
      <c r="Z128" s="476" t="e">
        <f t="shared" ref="Z128:AL128" si="77">Z127/2</f>
        <v>#REF!</v>
      </c>
      <c r="AA128" s="476" t="e">
        <f t="shared" si="77"/>
        <v>#REF!</v>
      </c>
      <c r="AB128" s="476" t="e">
        <f t="shared" si="77"/>
        <v>#REF!</v>
      </c>
      <c r="AC128" s="476" t="e">
        <f t="shared" si="77"/>
        <v>#REF!</v>
      </c>
      <c r="AD128" s="476" t="e">
        <f t="shared" si="77"/>
        <v>#REF!</v>
      </c>
      <c r="AE128" s="476" t="e">
        <f t="shared" si="77"/>
        <v>#REF!</v>
      </c>
      <c r="AF128" s="476" t="e">
        <f t="shared" si="77"/>
        <v>#REF!</v>
      </c>
      <c r="AG128" s="476" t="e">
        <f t="shared" si="77"/>
        <v>#REF!</v>
      </c>
      <c r="AH128" s="476" t="e">
        <f t="shared" si="77"/>
        <v>#REF!</v>
      </c>
      <c r="AI128" s="476" t="e">
        <f t="shared" si="77"/>
        <v>#REF!</v>
      </c>
      <c r="AJ128" s="476" t="e">
        <f t="shared" si="77"/>
        <v>#REF!</v>
      </c>
      <c r="AK128" s="476" t="e">
        <f t="shared" si="77"/>
        <v>#REF!</v>
      </c>
      <c r="AL128" s="476" t="e">
        <f t="shared" si="77"/>
        <v>#REF!</v>
      </c>
      <c r="AM128" s="481"/>
      <c r="AN128" s="482"/>
      <c r="AO128" s="476" t="e">
        <f t="shared" ref="AO128:AV128" si="78">AO127/2</f>
        <v>#REF!</v>
      </c>
      <c r="AP128" s="476" t="e">
        <f t="shared" si="78"/>
        <v>#REF!</v>
      </c>
      <c r="AQ128" s="476" t="e">
        <f t="shared" si="78"/>
        <v>#REF!</v>
      </c>
      <c r="AR128" s="476" t="e">
        <f t="shared" si="78"/>
        <v>#REF!</v>
      </c>
      <c r="AS128" s="476" t="e">
        <f t="shared" si="78"/>
        <v>#REF!</v>
      </c>
      <c r="AT128" s="476" t="e">
        <f t="shared" si="78"/>
        <v>#REF!</v>
      </c>
      <c r="AU128" s="476" t="e">
        <f t="shared" si="78"/>
        <v>#REF!</v>
      </c>
      <c r="AV128" s="476" t="e">
        <f t="shared" si="78"/>
        <v>#REF!</v>
      </c>
      <c r="AW128" s="1368"/>
      <c r="AX128" s="1370"/>
      <c r="AY128" s="1371"/>
      <c r="AZ128" s="1371"/>
      <c r="BA128" s="1371"/>
      <c r="BB128" s="1371"/>
      <c r="BC128" s="1371"/>
      <c r="BD128" s="1371"/>
      <c r="BE128" s="1371"/>
      <c r="BF128" s="1371"/>
      <c r="BG128" s="1372"/>
      <c r="BH128" s="24"/>
      <c r="BI128" s="1367"/>
      <c r="BJ128" s="1367"/>
    </row>
    <row r="129" spans="2:62">
      <c r="B129" s="1385" t="s">
        <v>169</v>
      </c>
      <c r="C129" s="1387" t="s">
        <v>170</v>
      </c>
      <c r="D129" s="1388"/>
      <c r="E129" s="483" t="s">
        <v>246</v>
      </c>
      <c r="F129" s="460"/>
      <c r="G129" s="484" t="e">
        <f>G131+G135+G141</f>
        <v>#REF!</v>
      </c>
      <c r="H129" s="485" t="e">
        <f t="shared" ref="H129:W130" si="79">H131+H135+H141</f>
        <v>#REF!</v>
      </c>
      <c r="I129" s="485" t="e">
        <f t="shared" si="79"/>
        <v>#REF!</v>
      </c>
      <c r="J129" s="485" t="e">
        <f t="shared" si="79"/>
        <v>#REF!</v>
      </c>
      <c r="K129" s="485" t="e">
        <f t="shared" si="79"/>
        <v>#REF!</v>
      </c>
      <c r="L129" s="485" t="e">
        <f t="shared" si="79"/>
        <v>#REF!</v>
      </c>
      <c r="M129" s="485" t="e">
        <f t="shared" si="79"/>
        <v>#REF!</v>
      </c>
      <c r="N129" s="485" t="e">
        <f t="shared" si="79"/>
        <v>#REF!</v>
      </c>
      <c r="O129" s="485" t="e">
        <f t="shared" si="79"/>
        <v>#REF!</v>
      </c>
      <c r="P129" s="485" t="e">
        <f t="shared" si="79"/>
        <v>#REF!</v>
      </c>
      <c r="Q129" s="485" t="e">
        <f t="shared" si="79"/>
        <v>#REF!</v>
      </c>
      <c r="R129" s="485" t="e">
        <f t="shared" si="79"/>
        <v>#REF!</v>
      </c>
      <c r="S129" s="485" t="e">
        <f t="shared" si="79"/>
        <v>#REF!</v>
      </c>
      <c r="T129" s="485" t="e">
        <f t="shared" si="79"/>
        <v>#REF!</v>
      </c>
      <c r="U129" s="485" t="e">
        <f t="shared" si="79"/>
        <v>#REF!</v>
      </c>
      <c r="V129" s="485" t="e">
        <f t="shared" si="79"/>
        <v>#REF!</v>
      </c>
      <c r="W129" s="485" t="e">
        <f t="shared" si="79"/>
        <v>#REF!</v>
      </c>
      <c r="X129" s="1303"/>
      <c r="Y129" s="1305"/>
      <c r="Z129" s="485" t="e">
        <f t="shared" ref="Z129:AV130" si="80">Z131+Z135+Z141</f>
        <v>#REF!</v>
      </c>
      <c r="AA129" s="485" t="e">
        <f t="shared" si="80"/>
        <v>#REF!</v>
      </c>
      <c r="AB129" s="485" t="e">
        <f t="shared" si="80"/>
        <v>#REF!</v>
      </c>
      <c r="AC129" s="485" t="e">
        <f t="shared" si="80"/>
        <v>#REF!</v>
      </c>
      <c r="AD129" s="485" t="e">
        <f t="shared" si="80"/>
        <v>#REF!</v>
      </c>
      <c r="AE129" s="485" t="e">
        <f t="shared" si="80"/>
        <v>#REF!</v>
      </c>
      <c r="AF129" s="485" t="e">
        <f t="shared" si="80"/>
        <v>#REF!</v>
      </c>
      <c r="AG129" s="485" t="e">
        <f t="shared" si="80"/>
        <v>#REF!</v>
      </c>
      <c r="AH129" s="485" t="e">
        <f t="shared" si="80"/>
        <v>#REF!</v>
      </c>
      <c r="AI129" s="485" t="e">
        <f t="shared" si="80"/>
        <v>#REF!</v>
      </c>
      <c r="AJ129" s="485" t="e">
        <f t="shared" si="80"/>
        <v>#REF!</v>
      </c>
      <c r="AK129" s="485" t="e">
        <f t="shared" si="80"/>
        <v>#REF!</v>
      </c>
      <c r="AL129" s="485" t="e">
        <f t="shared" si="80"/>
        <v>#REF!</v>
      </c>
      <c r="AM129" s="486">
        <f t="shared" si="80"/>
        <v>36</v>
      </c>
      <c r="AN129" s="486">
        <f t="shared" si="80"/>
        <v>36</v>
      </c>
      <c r="AO129" s="485" t="e">
        <f t="shared" si="80"/>
        <v>#REF!</v>
      </c>
      <c r="AP129" s="485" t="e">
        <f t="shared" si="80"/>
        <v>#REF!</v>
      </c>
      <c r="AQ129" s="485" t="e">
        <f t="shared" si="80"/>
        <v>#REF!</v>
      </c>
      <c r="AR129" s="485" t="e">
        <f t="shared" si="80"/>
        <v>#REF!</v>
      </c>
      <c r="AS129" s="485" t="e">
        <f t="shared" si="80"/>
        <v>#REF!</v>
      </c>
      <c r="AT129" s="485" t="e">
        <f t="shared" si="80"/>
        <v>#REF!</v>
      </c>
      <c r="AU129" s="485" t="e">
        <f t="shared" si="80"/>
        <v>#REF!</v>
      </c>
      <c r="AV129" s="485" t="e">
        <f t="shared" si="80"/>
        <v>#REF!</v>
      </c>
      <c r="AW129" s="1368"/>
      <c r="AX129" s="1370"/>
      <c r="AY129" s="1371"/>
      <c r="AZ129" s="1371"/>
      <c r="BA129" s="1371"/>
      <c r="BB129" s="1371"/>
      <c r="BC129" s="1371"/>
      <c r="BD129" s="1371"/>
      <c r="BE129" s="1371"/>
      <c r="BF129" s="1371"/>
      <c r="BG129" s="1372"/>
      <c r="BH129" s="23"/>
      <c r="BI129" s="1391" t="e">
        <f>BI131+BI135+BI141</f>
        <v>#REF!</v>
      </c>
      <c r="BJ129" s="1391" t="e">
        <f>BJ131+BJ135+BJ141</f>
        <v>#REF!</v>
      </c>
    </row>
    <row r="130" spans="2:62" ht="15.75" thickBot="1">
      <c r="B130" s="1386"/>
      <c r="C130" s="1389"/>
      <c r="D130" s="1390"/>
      <c r="E130" s="487" t="s">
        <v>247</v>
      </c>
      <c r="F130" s="460"/>
      <c r="G130" s="488" t="e">
        <f>G132+G136+G142</f>
        <v>#REF!</v>
      </c>
      <c r="H130" s="489" t="e">
        <f t="shared" si="79"/>
        <v>#REF!</v>
      </c>
      <c r="I130" s="489" t="e">
        <f t="shared" si="79"/>
        <v>#REF!</v>
      </c>
      <c r="J130" s="489" t="e">
        <f t="shared" si="79"/>
        <v>#REF!</v>
      </c>
      <c r="K130" s="489" t="e">
        <f t="shared" si="79"/>
        <v>#REF!</v>
      </c>
      <c r="L130" s="489" t="e">
        <f t="shared" si="79"/>
        <v>#REF!</v>
      </c>
      <c r="M130" s="489" t="e">
        <f t="shared" si="79"/>
        <v>#REF!</v>
      </c>
      <c r="N130" s="489" t="e">
        <f t="shared" si="79"/>
        <v>#REF!</v>
      </c>
      <c r="O130" s="489" t="e">
        <f t="shared" si="79"/>
        <v>#REF!</v>
      </c>
      <c r="P130" s="489" t="e">
        <f t="shared" si="79"/>
        <v>#REF!</v>
      </c>
      <c r="Q130" s="489" t="e">
        <f t="shared" si="79"/>
        <v>#REF!</v>
      </c>
      <c r="R130" s="489" t="e">
        <f t="shared" si="79"/>
        <v>#REF!</v>
      </c>
      <c r="S130" s="489" t="e">
        <f t="shared" si="79"/>
        <v>#REF!</v>
      </c>
      <c r="T130" s="489" t="e">
        <f t="shared" si="79"/>
        <v>#REF!</v>
      </c>
      <c r="U130" s="489" t="e">
        <f t="shared" si="79"/>
        <v>#REF!</v>
      </c>
      <c r="V130" s="489" t="e">
        <f t="shared" si="79"/>
        <v>#REF!</v>
      </c>
      <c r="W130" s="489" t="e">
        <f t="shared" si="79"/>
        <v>#REF!</v>
      </c>
      <c r="X130" s="1303"/>
      <c r="Y130" s="1305"/>
      <c r="Z130" s="489" t="e">
        <f t="shared" si="80"/>
        <v>#REF!</v>
      </c>
      <c r="AA130" s="489" t="e">
        <f t="shared" si="80"/>
        <v>#REF!</v>
      </c>
      <c r="AB130" s="489" t="e">
        <f t="shared" si="80"/>
        <v>#REF!</v>
      </c>
      <c r="AC130" s="489" t="e">
        <f t="shared" si="80"/>
        <v>#REF!</v>
      </c>
      <c r="AD130" s="489" t="e">
        <f t="shared" si="80"/>
        <v>#REF!</v>
      </c>
      <c r="AE130" s="489" t="e">
        <f t="shared" si="80"/>
        <v>#REF!</v>
      </c>
      <c r="AF130" s="489" t="e">
        <f t="shared" si="80"/>
        <v>#REF!</v>
      </c>
      <c r="AG130" s="489" t="e">
        <f t="shared" si="80"/>
        <v>#REF!</v>
      </c>
      <c r="AH130" s="489" t="e">
        <f t="shared" si="80"/>
        <v>#REF!</v>
      </c>
      <c r="AI130" s="489" t="e">
        <f t="shared" si="80"/>
        <v>#REF!</v>
      </c>
      <c r="AJ130" s="489" t="e">
        <f t="shared" si="80"/>
        <v>#REF!</v>
      </c>
      <c r="AK130" s="489" t="e">
        <f t="shared" si="80"/>
        <v>#REF!</v>
      </c>
      <c r="AL130" s="489" t="e">
        <f t="shared" si="80"/>
        <v>#REF!</v>
      </c>
      <c r="AM130" s="489">
        <f t="shared" si="80"/>
        <v>0</v>
      </c>
      <c r="AN130" s="489">
        <f t="shared" si="80"/>
        <v>0</v>
      </c>
      <c r="AO130" s="489" t="e">
        <f t="shared" si="80"/>
        <v>#REF!</v>
      </c>
      <c r="AP130" s="489" t="e">
        <f t="shared" si="80"/>
        <v>#REF!</v>
      </c>
      <c r="AQ130" s="489" t="e">
        <f t="shared" si="80"/>
        <v>#REF!</v>
      </c>
      <c r="AR130" s="489" t="e">
        <f t="shared" si="80"/>
        <v>#REF!</v>
      </c>
      <c r="AS130" s="489" t="e">
        <f t="shared" si="80"/>
        <v>#REF!</v>
      </c>
      <c r="AT130" s="489" t="e">
        <f t="shared" si="80"/>
        <v>#REF!</v>
      </c>
      <c r="AU130" s="489" t="e">
        <f t="shared" si="80"/>
        <v>#REF!</v>
      </c>
      <c r="AV130" s="489" t="e">
        <f t="shared" si="80"/>
        <v>#REF!</v>
      </c>
      <c r="AW130" s="1368"/>
      <c r="AX130" s="1370"/>
      <c r="AY130" s="1371"/>
      <c r="AZ130" s="1371"/>
      <c r="BA130" s="1371"/>
      <c r="BB130" s="1371"/>
      <c r="BC130" s="1371"/>
      <c r="BD130" s="1371"/>
      <c r="BE130" s="1371"/>
      <c r="BF130" s="1371"/>
      <c r="BG130" s="1372"/>
      <c r="BH130" s="490"/>
      <c r="BI130" s="1392"/>
      <c r="BJ130" s="1392"/>
    </row>
    <row r="131" spans="2:62">
      <c r="B131" s="1405" t="s">
        <v>171</v>
      </c>
      <c r="C131" s="1407" t="s">
        <v>333</v>
      </c>
      <c r="D131" s="1408"/>
      <c r="E131" s="447" t="s">
        <v>246</v>
      </c>
      <c r="F131" s="460"/>
      <c r="G131" s="491" t="e">
        <f>G133</f>
        <v>#REF!</v>
      </c>
      <c r="H131" s="462" t="e">
        <f t="shared" ref="H131:W132" si="81">H133</f>
        <v>#REF!</v>
      </c>
      <c r="I131" s="462" t="e">
        <f t="shared" si="81"/>
        <v>#REF!</v>
      </c>
      <c r="J131" s="462" t="e">
        <f t="shared" si="81"/>
        <v>#REF!</v>
      </c>
      <c r="K131" s="462" t="e">
        <f t="shared" si="81"/>
        <v>#REF!</v>
      </c>
      <c r="L131" s="462" t="e">
        <f t="shared" si="81"/>
        <v>#REF!</v>
      </c>
      <c r="M131" s="462" t="e">
        <f t="shared" si="81"/>
        <v>#REF!</v>
      </c>
      <c r="N131" s="462" t="e">
        <f t="shared" si="81"/>
        <v>#REF!</v>
      </c>
      <c r="O131" s="462" t="e">
        <f t="shared" si="81"/>
        <v>#REF!</v>
      </c>
      <c r="P131" s="462" t="e">
        <f t="shared" si="81"/>
        <v>#REF!</v>
      </c>
      <c r="Q131" s="462" t="e">
        <f t="shared" si="81"/>
        <v>#REF!</v>
      </c>
      <c r="R131" s="462" t="e">
        <f t="shared" si="81"/>
        <v>#REF!</v>
      </c>
      <c r="S131" s="462" t="e">
        <f t="shared" si="81"/>
        <v>#REF!</v>
      </c>
      <c r="T131" s="462" t="e">
        <f t="shared" si="81"/>
        <v>#REF!</v>
      </c>
      <c r="U131" s="462" t="e">
        <f t="shared" si="81"/>
        <v>#REF!</v>
      </c>
      <c r="V131" s="462" t="e">
        <f t="shared" si="81"/>
        <v>#REF!</v>
      </c>
      <c r="W131" s="462" t="e">
        <f t="shared" si="81"/>
        <v>#REF!</v>
      </c>
      <c r="X131" s="1303"/>
      <c r="Y131" s="1305"/>
      <c r="Z131" s="462" t="e">
        <f t="shared" ref="Z131:AL132" si="82">Z133</f>
        <v>#REF!</v>
      </c>
      <c r="AA131" s="462" t="e">
        <f t="shared" si="82"/>
        <v>#REF!</v>
      </c>
      <c r="AB131" s="462" t="e">
        <f t="shared" si="82"/>
        <v>#REF!</v>
      </c>
      <c r="AC131" s="462" t="e">
        <f t="shared" si="82"/>
        <v>#REF!</v>
      </c>
      <c r="AD131" s="462" t="e">
        <f t="shared" si="82"/>
        <v>#REF!</v>
      </c>
      <c r="AE131" s="462" t="e">
        <f t="shared" si="82"/>
        <v>#REF!</v>
      </c>
      <c r="AF131" s="462" t="e">
        <f t="shared" si="82"/>
        <v>#REF!</v>
      </c>
      <c r="AG131" s="462" t="e">
        <f t="shared" si="82"/>
        <v>#REF!</v>
      </c>
      <c r="AH131" s="462" t="e">
        <f t="shared" si="82"/>
        <v>#REF!</v>
      </c>
      <c r="AI131" s="462" t="e">
        <f t="shared" si="82"/>
        <v>#REF!</v>
      </c>
      <c r="AJ131" s="462" t="e">
        <f t="shared" si="82"/>
        <v>#REF!</v>
      </c>
      <c r="AK131" s="462" t="e">
        <f t="shared" si="82"/>
        <v>#REF!</v>
      </c>
      <c r="AL131" s="492" t="e">
        <f t="shared" si="82"/>
        <v>#REF!</v>
      </c>
      <c r="AM131" s="1411"/>
      <c r="AN131" s="1412"/>
      <c r="AO131" s="493" t="e">
        <f t="shared" ref="AO131:AV132" si="83">AO133</f>
        <v>#REF!</v>
      </c>
      <c r="AP131" s="462" t="e">
        <f t="shared" si="83"/>
        <v>#REF!</v>
      </c>
      <c r="AQ131" s="462" t="e">
        <f t="shared" si="83"/>
        <v>#REF!</v>
      </c>
      <c r="AR131" s="462" t="e">
        <f t="shared" si="83"/>
        <v>#REF!</v>
      </c>
      <c r="AS131" s="462" t="e">
        <f t="shared" si="83"/>
        <v>#REF!</v>
      </c>
      <c r="AT131" s="462" t="e">
        <f t="shared" si="83"/>
        <v>#REF!</v>
      </c>
      <c r="AU131" s="462" t="e">
        <f t="shared" si="83"/>
        <v>#REF!</v>
      </c>
      <c r="AV131" s="462" t="e">
        <f t="shared" si="83"/>
        <v>#REF!</v>
      </c>
      <c r="AW131" s="1368"/>
      <c r="AX131" s="1370"/>
      <c r="AY131" s="1371"/>
      <c r="AZ131" s="1371"/>
      <c r="BA131" s="1371"/>
      <c r="BB131" s="1371"/>
      <c r="BC131" s="1371"/>
      <c r="BD131" s="1371"/>
      <c r="BE131" s="1371"/>
      <c r="BF131" s="1371"/>
      <c r="BG131" s="1372"/>
      <c r="BH131" s="23"/>
      <c r="BI131" s="1359" t="e">
        <f>BI133</f>
        <v>#REF!</v>
      </c>
      <c r="BJ131" s="1359" t="e">
        <f>BJ133</f>
        <v>#REF!</v>
      </c>
    </row>
    <row r="132" spans="2:62">
      <c r="B132" s="1406"/>
      <c r="C132" s="1409"/>
      <c r="D132" s="1410"/>
      <c r="E132" s="448" t="s">
        <v>247</v>
      </c>
      <c r="F132" s="460"/>
      <c r="G132" s="465" t="e">
        <f>G134</f>
        <v>#REF!</v>
      </c>
      <c r="H132" s="466" t="e">
        <f t="shared" si="81"/>
        <v>#REF!</v>
      </c>
      <c r="I132" s="466" t="e">
        <f t="shared" si="81"/>
        <v>#REF!</v>
      </c>
      <c r="J132" s="466" t="e">
        <f t="shared" si="81"/>
        <v>#REF!</v>
      </c>
      <c r="K132" s="466" t="e">
        <f t="shared" si="81"/>
        <v>#REF!</v>
      </c>
      <c r="L132" s="466" t="e">
        <f t="shared" si="81"/>
        <v>#REF!</v>
      </c>
      <c r="M132" s="466" t="e">
        <f t="shared" si="81"/>
        <v>#REF!</v>
      </c>
      <c r="N132" s="466" t="e">
        <f t="shared" si="81"/>
        <v>#REF!</v>
      </c>
      <c r="O132" s="466" t="e">
        <f t="shared" si="81"/>
        <v>#REF!</v>
      </c>
      <c r="P132" s="466" t="e">
        <f t="shared" si="81"/>
        <v>#REF!</v>
      </c>
      <c r="Q132" s="466" t="e">
        <f t="shared" si="81"/>
        <v>#REF!</v>
      </c>
      <c r="R132" s="466" t="e">
        <f t="shared" si="81"/>
        <v>#REF!</v>
      </c>
      <c r="S132" s="466" t="e">
        <f t="shared" si="81"/>
        <v>#REF!</v>
      </c>
      <c r="T132" s="466" t="e">
        <f t="shared" si="81"/>
        <v>#REF!</v>
      </c>
      <c r="U132" s="466" t="e">
        <f t="shared" si="81"/>
        <v>#REF!</v>
      </c>
      <c r="V132" s="466" t="e">
        <f t="shared" si="81"/>
        <v>#REF!</v>
      </c>
      <c r="W132" s="466" t="e">
        <f t="shared" si="81"/>
        <v>#REF!</v>
      </c>
      <c r="X132" s="1303"/>
      <c r="Y132" s="1305"/>
      <c r="Z132" s="466" t="e">
        <f t="shared" si="82"/>
        <v>#REF!</v>
      </c>
      <c r="AA132" s="466" t="e">
        <f t="shared" si="82"/>
        <v>#REF!</v>
      </c>
      <c r="AB132" s="466" t="e">
        <f t="shared" si="82"/>
        <v>#REF!</v>
      </c>
      <c r="AC132" s="466" t="e">
        <f t="shared" si="82"/>
        <v>#REF!</v>
      </c>
      <c r="AD132" s="466" t="e">
        <f t="shared" si="82"/>
        <v>#REF!</v>
      </c>
      <c r="AE132" s="466" t="e">
        <f t="shared" si="82"/>
        <v>#REF!</v>
      </c>
      <c r="AF132" s="466" t="e">
        <f t="shared" si="82"/>
        <v>#REF!</v>
      </c>
      <c r="AG132" s="466" t="e">
        <f t="shared" si="82"/>
        <v>#REF!</v>
      </c>
      <c r="AH132" s="466" t="e">
        <f t="shared" si="82"/>
        <v>#REF!</v>
      </c>
      <c r="AI132" s="466" t="e">
        <f t="shared" si="82"/>
        <v>#REF!</v>
      </c>
      <c r="AJ132" s="466" t="e">
        <f t="shared" si="82"/>
        <v>#REF!</v>
      </c>
      <c r="AK132" s="466" t="e">
        <f t="shared" si="82"/>
        <v>#REF!</v>
      </c>
      <c r="AL132" s="494" t="e">
        <f t="shared" si="82"/>
        <v>#REF!</v>
      </c>
      <c r="AM132" s="1413"/>
      <c r="AN132" s="1414"/>
      <c r="AO132" s="495" t="e">
        <f t="shared" si="83"/>
        <v>#REF!</v>
      </c>
      <c r="AP132" s="466" t="e">
        <f t="shared" si="83"/>
        <v>#REF!</v>
      </c>
      <c r="AQ132" s="466" t="e">
        <f t="shared" si="83"/>
        <v>#REF!</v>
      </c>
      <c r="AR132" s="466" t="e">
        <f t="shared" si="83"/>
        <v>#REF!</v>
      </c>
      <c r="AS132" s="466" t="e">
        <f t="shared" si="83"/>
        <v>#REF!</v>
      </c>
      <c r="AT132" s="466" t="e">
        <f t="shared" si="83"/>
        <v>#REF!</v>
      </c>
      <c r="AU132" s="466" t="e">
        <f t="shared" si="83"/>
        <v>#REF!</v>
      </c>
      <c r="AV132" s="466" t="e">
        <f t="shared" si="83"/>
        <v>#REF!</v>
      </c>
      <c r="AW132" s="1368"/>
      <c r="AX132" s="1370"/>
      <c r="AY132" s="1371"/>
      <c r="AZ132" s="1371"/>
      <c r="BA132" s="1371"/>
      <c r="BB132" s="1371"/>
      <c r="BC132" s="1371"/>
      <c r="BD132" s="1371"/>
      <c r="BE132" s="1371"/>
      <c r="BF132" s="1371"/>
      <c r="BG132" s="1372"/>
      <c r="BH132" s="23"/>
      <c r="BI132" s="1360"/>
      <c r="BJ132" s="1360"/>
    </row>
    <row r="133" spans="2:62" ht="29.25" customHeight="1">
      <c r="B133" s="1382" t="s">
        <v>172</v>
      </c>
      <c r="C133" s="1418" t="s">
        <v>173</v>
      </c>
      <c r="D133" s="1419"/>
      <c r="E133" s="449" t="s">
        <v>246</v>
      </c>
      <c r="F133" s="454"/>
      <c r="G133" s="451" t="e">
        <f>#REF!+#REF!</f>
        <v>#REF!</v>
      </c>
      <c r="H133" s="452" t="e">
        <f>#REF!+#REF!</f>
        <v>#REF!</v>
      </c>
      <c r="I133" s="452" t="e">
        <f>#REF!+#REF!</f>
        <v>#REF!</v>
      </c>
      <c r="J133" s="452" t="e">
        <f>#REF!+#REF!</f>
        <v>#REF!</v>
      </c>
      <c r="K133" s="452" t="e">
        <f>#REF!+#REF!</f>
        <v>#REF!</v>
      </c>
      <c r="L133" s="452" t="e">
        <f>#REF!+#REF!</f>
        <v>#REF!</v>
      </c>
      <c r="M133" s="452" t="e">
        <f>#REF!+#REF!</f>
        <v>#REF!</v>
      </c>
      <c r="N133" s="452" t="e">
        <f>#REF!+#REF!</f>
        <v>#REF!</v>
      </c>
      <c r="O133" s="452" t="e">
        <f>#REF!+#REF!</f>
        <v>#REF!</v>
      </c>
      <c r="P133" s="452" t="e">
        <f>#REF!+#REF!</f>
        <v>#REF!</v>
      </c>
      <c r="Q133" s="452" t="e">
        <f>#REF!+#REF!</f>
        <v>#REF!</v>
      </c>
      <c r="R133" s="452" t="e">
        <f>#REF!+#REF!</f>
        <v>#REF!</v>
      </c>
      <c r="S133" s="452" t="e">
        <f>#REF!+#REF!</f>
        <v>#REF!</v>
      </c>
      <c r="T133" s="452" t="e">
        <f>#REF!+#REF!</f>
        <v>#REF!</v>
      </c>
      <c r="U133" s="452" t="e">
        <f>#REF!+#REF!</f>
        <v>#REF!</v>
      </c>
      <c r="V133" s="452" t="e">
        <f>#REF!+#REF!</f>
        <v>#REF!</v>
      </c>
      <c r="W133" s="452" t="e">
        <f>#REF!+#REF!</f>
        <v>#REF!</v>
      </c>
      <c r="X133" s="1303"/>
      <c r="Y133" s="1305"/>
      <c r="Z133" s="452" t="e">
        <f>#REF!+#REF!</f>
        <v>#REF!</v>
      </c>
      <c r="AA133" s="452" t="e">
        <f>#REF!+#REF!</f>
        <v>#REF!</v>
      </c>
      <c r="AB133" s="452" t="e">
        <f>#REF!+#REF!</f>
        <v>#REF!</v>
      </c>
      <c r="AC133" s="452" t="e">
        <f>#REF!+#REF!</f>
        <v>#REF!</v>
      </c>
      <c r="AD133" s="452" t="e">
        <f>#REF!+#REF!</f>
        <v>#REF!</v>
      </c>
      <c r="AE133" s="452" t="e">
        <f>#REF!+#REF!</f>
        <v>#REF!</v>
      </c>
      <c r="AF133" s="452" t="e">
        <f>#REF!+#REF!</f>
        <v>#REF!</v>
      </c>
      <c r="AG133" s="452" t="e">
        <f>#REF!+#REF!</f>
        <v>#REF!</v>
      </c>
      <c r="AH133" s="452" t="e">
        <f>#REF!+#REF!</f>
        <v>#REF!</v>
      </c>
      <c r="AI133" s="452" t="e">
        <f>#REF!+#REF!</f>
        <v>#REF!</v>
      </c>
      <c r="AJ133" s="452" t="e">
        <f>#REF!+#REF!</f>
        <v>#REF!</v>
      </c>
      <c r="AK133" s="452" t="e">
        <f>#REF!+#REF!</f>
        <v>#REF!</v>
      </c>
      <c r="AL133" s="477" t="e">
        <f>#REF!+#REF!</f>
        <v>#REF!</v>
      </c>
      <c r="AM133" s="1413"/>
      <c r="AN133" s="1414"/>
      <c r="AO133" s="478" t="e">
        <f>#REF!+#REF!</f>
        <v>#REF!</v>
      </c>
      <c r="AP133" s="452" t="e">
        <f>#REF!+#REF!</f>
        <v>#REF!</v>
      </c>
      <c r="AQ133" s="452" t="e">
        <f>#REF!+#REF!</f>
        <v>#REF!</v>
      </c>
      <c r="AR133" s="452" t="e">
        <f>#REF!+#REF!</f>
        <v>#REF!</v>
      </c>
      <c r="AS133" s="452" t="e">
        <f>#REF!+#REF!</f>
        <v>#REF!</v>
      </c>
      <c r="AT133" s="452" t="e">
        <f>#REF!+#REF!</f>
        <v>#REF!</v>
      </c>
      <c r="AU133" s="452" t="e">
        <f>#REF!+#REF!</f>
        <v>#REF!</v>
      </c>
      <c r="AV133" s="452" t="e">
        <f>#REF!+#REF!</f>
        <v>#REF!</v>
      </c>
      <c r="AW133" s="1368"/>
      <c r="AX133" s="1370"/>
      <c r="AY133" s="1371"/>
      <c r="AZ133" s="1371"/>
      <c r="BA133" s="1371"/>
      <c r="BB133" s="1371"/>
      <c r="BC133" s="1371"/>
      <c r="BD133" s="1371"/>
      <c r="BE133" s="1371"/>
      <c r="BF133" s="1371"/>
      <c r="BG133" s="1372"/>
      <c r="BH133" s="24"/>
      <c r="BI133" s="1366" t="e">
        <f>SUM(G133:W133,Z133:AL133,AO133:AV133)</f>
        <v>#REF!</v>
      </c>
      <c r="BJ133" s="1366" t="e">
        <f>SUM(G134:W134,Z134:AL134,AO134:AV134)</f>
        <v>#REF!</v>
      </c>
    </row>
    <row r="134" spans="2:62" ht="29.25" customHeight="1" thickBot="1">
      <c r="B134" s="1417"/>
      <c r="C134" s="1420"/>
      <c r="D134" s="1421"/>
      <c r="E134" s="496" t="s">
        <v>247</v>
      </c>
      <c r="F134" s="454"/>
      <c r="G134" s="455" t="e">
        <f>G133/2</f>
        <v>#REF!</v>
      </c>
      <c r="H134" s="476" t="e">
        <f t="shared" ref="H134:W134" si="84">H133/2</f>
        <v>#REF!</v>
      </c>
      <c r="I134" s="476" t="e">
        <f t="shared" si="84"/>
        <v>#REF!</v>
      </c>
      <c r="J134" s="476" t="e">
        <f t="shared" si="84"/>
        <v>#REF!</v>
      </c>
      <c r="K134" s="476" t="e">
        <f t="shared" si="84"/>
        <v>#REF!</v>
      </c>
      <c r="L134" s="476" t="e">
        <f t="shared" si="84"/>
        <v>#REF!</v>
      </c>
      <c r="M134" s="476" t="e">
        <f t="shared" si="84"/>
        <v>#REF!</v>
      </c>
      <c r="N134" s="476" t="e">
        <f t="shared" si="84"/>
        <v>#REF!</v>
      </c>
      <c r="O134" s="476" t="e">
        <f t="shared" si="84"/>
        <v>#REF!</v>
      </c>
      <c r="P134" s="476" t="e">
        <f t="shared" si="84"/>
        <v>#REF!</v>
      </c>
      <c r="Q134" s="476" t="e">
        <f t="shared" si="84"/>
        <v>#REF!</v>
      </c>
      <c r="R134" s="476" t="e">
        <f t="shared" si="84"/>
        <v>#REF!</v>
      </c>
      <c r="S134" s="476" t="e">
        <f t="shared" si="84"/>
        <v>#REF!</v>
      </c>
      <c r="T134" s="476" t="e">
        <f t="shared" si="84"/>
        <v>#REF!</v>
      </c>
      <c r="U134" s="476" t="e">
        <f t="shared" si="84"/>
        <v>#REF!</v>
      </c>
      <c r="V134" s="476" t="e">
        <f t="shared" si="84"/>
        <v>#REF!</v>
      </c>
      <c r="W134" s="476" t="e">
        <f t="shared" si="84"/>
        <v>#REF!</v>
      </c>
      <c r="X134" s="1303"/>
      <c r="Y134" s="1305"/>
      <c r="Z134" s="497" t="e">
        <f t="shared" ref="Z134:AL134" si="85">Z133/2</f>
        <v>#REF!</v>
      </c>
      <c r="AA134" s="497" t="e">
        <f t="shared" si="85"/>
        <v>#REF!</v>
      </c>
      <c r="AB134" s="497" t="e">
        <f t="shared" si="85"/>
        <v>#REF!</v>
      </c>
      <c r="AC134" s="497" t="e">
        <f t="shared" si="85"/>
        <v>#REF!</v>
      </c>
      <c r="AD134" s="497" t="e">
        <f t="shared" si="85"/>
        <v>#REF!</v>
      </c>
      <c r="AE134" s="497" t="e">
        <f t="shared" si="85"/>
        <v>#REF!</v>
      </c>
      <c r="AF134" s="497" t="e">
        <f t="shared" si="85"/>
        <v>#REF!</v>
      </c>
      <c r="AG134" s="497" t="e">
        <f t="shared" si="85"/>
        <v>#REF!</v>
      </c>
      <c r="AH134" s="497" t="e">
        <f t="shared" si="85"/>
        <v>#REF!</v>
      </c>
      <c r="AI134" s="497" t="e">
        <f t="shared" si="85"/>
        <v>#REF!</v>
      </c>
      <c r="AJ134" s="497" t="e">
        <f t="shared" si="85"/>
        <v>#REF!</v>
      </c>
      <c r="AK134" s="497" t="e">
        <f t="shared" si="85"/>
        <v>#REF!</v>
      </c>
      <c r="AL134" s="498" t="e">
        <f t="shared" si="85"/>
        <v>#REF!</v>
      </c>
      <c r="AM134" s="1413"/>
      <c r="AN134" s="1414"/>
      <c r="AO134" s="499" t="e">
        <f t="shared" ref="AO134:AV134" si="86">AO133/2</f>
        <v>#REF!</v>
      </c>
      <c r="AP134" s="497" t="e">
        <f t="shared" si="86"/>
        <v>#REF!</v>
      </c>
      <c r="AQ134" s="497" t="e">
        <f t="shared" si="86"/>
        <v>#REF!</v>
      </c>
      <c r="AR134" s="497" t="e">
        <f t="shared" si="86"/>
        <v>#REF!</v>
      </c>
      <c r="AS134" s="497" t="e">
        <f t="shared" si="86"/>
        <v>#REF!</v>
      </c>
      <c r="AT134" s="497" t="e">
        <f t="shared" si="86"/>
        <v>#REF!</v>
      </c>
      <c r="AU134" s="497" t="e">
        <f t="shared" si="86"/>
        <v>#REF!</v>
      </c>
      <c r="AV134" s="497" t="e">
        <f t="shared" si="86"/>
        <v>#REF!</v>
      </c>
      <c r="AW134" s="1368"/>
      <c r="AX134" s="1370"/>
      <c r="AY134" s="1371"/>
      <c r="AZ134" s="1371"/>
      <c r="BA134" s="1371"/>
      <c r="BB134" s="1371"/>
      <c r="BC134" s="1371"/>
      <c r="BD134" s="1371"/>
      <c r="BE134" s="1371"/>
      <c r="BF134" s="1371"/>
      <c r="BG134" s="1372"/>
      <c r="BH134" s="24"/>
      <c r="BI134" s="1367"/>
      <c r="BJ134" s="1367"/>
    </row>
    <row r="135" spans="2:62">
      <c r="B135" s="1422" t="s">
        <v>178</v>
      </c>
      <c r="C135" s="1423" t="s">
        <v>179</v>
      </c>
      <c r="D135" s="1408"/>
      <c r="E135" s="447" t="s">
        <v>246</v>
      </c>
      <c r="F135" s="460"/>
      <c r="G135" s="469" t="e">
        <f>G137+G139</f>
        <v>#REF!</v>
      </c>
      <c r="H135" s="470" t="e">
        <f t="shared" ref="H135:W136" si="87">H137+H139</f>
        <v>#REF!</v>
      </c>
      <c r="I135" s="470" t="e">
        <f t="shared" si="87"/>
        <v>#REF!</v>
      </c>
      <c r="J135" s="470" t="e">
        <f t="shared" si="87"/>
        <v>#REF!</v>
      </c>
      <c r="K135" s="470" t="e">
        <f t="shared" si="87"/>
        <v>#REF!</v>
      </c>
      <c r="L135" s="470" t="e">
        <f t="shared" si="87"/>
        <v>#REF!</v>
      </c>
      <c r="M135" s="470" t="e">
        <f t="shared" si="87"/>
        <v>#REF!</v>
      </c>
      <c r="N135" s="470" t="e">
        <f t="shared" si="87"/>
        <v>#REF!</v>
      </c>
      <c r="O135" s="470" t="e">
        <f t="shared" si="87"/>
        <v>#REF!</v>
      </c>
      <c r="P135" s="470" t="e">
        <f t="shared" si="87"/>
        <v>#REF!</v>
      </c>
      <c r="Q135" s="470" t="e">
        <f t="shared" si="87"/>
        <v>#REF!</v>
      </c>
      <c r="R135" s="470" t="e">
        <f t="shared" si="87"/>
        <v>#REF!</v>
      </c>
      <c r="S135" s="470" t="e">
        <f t="shared" si="87"/>
        <v>#REF!</v>
      </c>
      <c r="T135" s="470" t="e">
        <f t="shared" si="87"/>
        <v>#REF!</v>
      </c>
      <c r="U135" s="470" t="e">
        <f t="shared" si="87"/>
        <v>#REF!</v>
      </c>
      <c r="V135" s="470" t="e">
        <f t="shared" si="87"/>
        <v>#REF!</v>
      </c>
      <c r="W135" s="470" t="e">
        <f t="shared" si="87"/>
        <v>#REF!</v>
      </c>
      <c r="X135" s="1303"/>
      <c r="Y135" s="1305"/>
      <c r="Z135" s="470" t="e">
        <f t="shared" ref="Z135:AL136" si="88">Z137+Z139</f>
        <v>#REF!</v>
      </c>
      <c r="AA135" s="470" t="e">
        <f t="shared" si="88"/>
        <v>#REF!</v>
      </c>
      <c r="AB135" s="470" t="e">
        <f t="shared" si="88"/>
        <v>#REF!</v>
      </c>
      <c r="AC135" s="470" t="e">
        <f t="shared" si="88"/>
        <v>#REF!</v>
      </c>
      <c r="AD135" s="470" t="e">
        <f t="shared" si="88"/>
        <v>#REF!</v>
      </c>
      <c r="AE135" s="470" t="e">
        <f t="shared" si="88"/>
        <v>#REF!</v>
      </c>
      <c r="AF135" s="470" t="e">
        <f t="shared" si="88"/>
        <v>#REF!</v>
      </c>
      <c r="AG135" s="470" t="e">
        <f t="shared" si="88"/>
        <v>#REF!</v>
      </c>
      <c r="AH135" s="470" t="e">
        <f t="shared" si="88"/>
        <v>#REF!</v>
      </c>
      <c r="AI135" s="470" t="e">
        <f t="shared" si="88"/>
        <v>#REF!</v>
      </c>
      <c r="AJ135" s="470" t="e">
        <f t="shared" si="88"/>
        <v>#REF!</v>
      </c>
      <c r="AK135" s="470" t="e">
        <f t="shared" si="88"/>
        <v>#REF!</v>
      </c>
      <c r="AL135" s="500" t="e">
        <f t="shared" si="88"/>
        <v>#REF!</v>
      </c>
      <c r="AM135" s="1413"/>
      <c r="AN135" s="1414"/>
      <c r="AO135" s="501" t="e">
        <f t="shared" ref="AO135:AV136" si="89">AO137+AO139</f>
        <v>#REF!</v>
      </c>
      <c r="AP135" s="470" t="e">
        <f t="shared" si="89"/>
        <v>#REF!</v>
      </c>
      <c r="AQ135" s="470" t="e">
        <f t="shared" si="89"/>
        <v>#REF!</v>
      </c>
      <c r="AR135" s="470" t="e">
        <f t="shared" si="89"/>
        <v>#REF!</v>
      </c>
      <c r="AS135" s="470" t="e">
        <f t="shared" si="89"/>
        <v>#REF!</v>
      </c>
      <c r="AT135" s="470" t="e">
        <f t="shared" si="89"/>
        <v>#REF!</v>
      </c>
      <c r="AU135" s="470" t="e">
        <f t="shared" si="89"/>
        <v>#REF!</v>
      </c>
      <c r="AV135" s="470" t="e">
        <f t="shared" si="89"/>
        <v>#REF!</v>
      </c>
      <c r="AW135" s="1368"/>
      <c r="AX135" s="1370"/>
      <c r="AY135" s="1371"/>
      <c r="AZ135" s="1371"/>
      <c r="BA135" s="1371"/>
      <c r="BB135" s="1371"/>
      <c r="BC135" s="1371"/>
      <c r="BD135" s="1371"/>
      <c r="BE135" s="1371"/>
      <c r="BF135" s="1371"/>
      <c r="BG135" s="1372"/>
      <c r="BH135" s="23"/>
      <c r="BI135" s="1359" t="e">
        <f>BI137+BI139</f>
        <v>#REF!</v>
      </c>
      <c r="BJ135" s="1359" t="e">
        <f>BJ137+BJ139</f>
        <v>#REF!</v>
      </c>
    </row>
    <row r="136" spans="2:62">
      <c r="B136" s="1406"/>
      <c r="C136" s="1424"/>
      <c r="D136" s="1410"/>
      <c r="E136" s="448" t="s">
        <v>247</v>
      </c>
      <c r="F136" s="460"/>
      <c r="G136" s="465" t="e">
        <f>G138+G140</f>
        <v>#REF!</v>
      </c>
      <c r="H136" s="466" t="e">
        <f t="shared" si="87"/>
        <v>#REF!</v>
      </c>
      <c r="I136" s="466" t="e">
        <f t="shared" si="87"/>
        <v>#REF!</v>
      </c>
      <c r="J136" s="466" t="e">
        <f t="shared" si="87"/>
        <v>#REF!</v>
      </c>
      <c r="K136" s="466" t="e">
        <f t="shared" si="87"/>
        <v>#REF!</v>
      </c>
      <c r="L136" s="466" t="e">
        <f t="shared" si="87"/>
        <v>#REF!</v>
      </c>
      <c r="M136" s="466" t="e">
        <f t="shared" si="87"/>
        <v>#REF!</v>
      </c>
      <c r="N136" s="466" t="e">
        <f t="shared" si="87"/>
        <v>#REF!</v>
      </c>
      <c r="O136" s="466" t="e">
        <f t="shared" si="87"/>
        <v>#REF!</v>
      </c>
      <c r="P136" s="466" t="e">
        <f t="shared" si="87"/>
        <v>#REF!</v>
      </c>
      <c r="Q136" s="466" t="e">
        <f t="shared" si="87"/>
        <v>#REF!</v>
      </c>
      <c r="R136" s="466" t="e">
        <f t="shared" si="87"/>
        <v>#REF!</v>
      </c>
      <c r="S136" s="466" t="e">
        <f t="shared" si="87"/>
        <v>#REF!</v>
      </c>
      <c r="T136" s="466" t="e">
        <f t="shared" si="87"/>
        <v>#REF!</v>
      </c>
      <c r="U136" s="466" t="e">
        <f t="shared" si="87"/>
        <v>#REF!</v>
      </c>
      <c r="V136" s="466" t="e">
        <f t="shared" si="87"/>
        <v>#REF!</v>
      </c>
      <c r="W136" s="466" t="e">
        <f t="shared" si="87"/>
        <v>#REF!</v>
      </c>
      <c r="X136" s="1303"/>
      <c r="Y136" s="1305"/>
      <c r="Z136" s="466" t="e">
        <f t="shared" si="88"/>
        <v>#REF!</v>
      </c>
      <c r="AA136" s="466" t="e">
        <f t="shared" si="88"/>
        <v>#REF!</v>
      </c>
      <c r="AB136" s="466" t="e">
        <f t="shared" si="88"/>
        <v>#REF!</v>
      </c>
      <c r="AC136" s="466" t="e">
        <f t="shared" si="88"/>
        <v>#REF!</v>
      </c>
      <c r="AD136" s="466" t="e">
        <f t="shared" si="88"/>
        <v>#REF!</v>
      </c>
      <c r="AE136" s="466" t="e">
        <f t="shared" si="88"/>
        <v>#REF!</v>
      </c>
      <c r="AF136" s="466" t="e">
        <f t="shared" si="88"/>
        <v>#REF!</v>
      </c>
      <c r="AG136" s="466" t="e">
        <f t="shared" si="88"/>
        <v>#REF!</v>
      </c>
      <c r="AH136" s="466" t="e">
        <f t="shared" si="88"/>
        <v>#REF!</v>
      </c>
      <c r="AI136" s="466" t="e">
        <f t="shared" si="88"/>
        <v>#REF!</v>
      </c>
      <c r="AJ136" s="466" t="e">
        <f t="shared" si="88"/>
        <v>#REF!</v>
      </c>
      <c r="AK136" s="466" t="e">
        <f t="shared" si="88"/>
        <v>#REF!</v>
      </c>
      <c r="AL136" s="494" t="e">
        <f t="shared" si="88"/>
        <v>#REF!</v>
      </c>
      <c r="AM136" s="1413"/>
      <c r="AN136" s="1414"/>
      <c r="AO136" s="495" t="e">
        <f t="shared" si="89"/>
        <v>#REF!</v>
      </c>
      <c r="AP136" s="466" t="e">
        <f t="shared" si="89"/>
        <v>#REF!</v>
      </c>
      <c r="AQ136" s="466" t="e">
        <f t="shared" si="89"/>
        <v>#REF!</v>
      </c>
      <c r="AR136" s="466" t="e">
        <f t="shared" si="89"/>
        <v>#REF!</v>
      </c>
      <c r="AS136" s="466" t="e">
        <f t="shared" si="89"/>
        <v>#REF!</v>
      </c>
      <c r="AT136" s="466" t="e">
        <f t="shared" si="89"/>
        <v>#REF!</v>
      </c>
      <c r="AU136" s="466" t="e">
        <f t="shared" si="89"/>
        <v>#REF!</v>
      </c>
      <c r="AV136" s="466" t="e">
        <f t="shared" si="89"/>
        <v>#REF!</v>
      </c>
      <c r="AW136" s="1368"/>
      <c r="AX136" s="1370"/>
      <c r="AY136" s="1371"/>
      <c r="AZ136" s="1371"/>
      <c r="BA136" s="1371"/>
      <c r="BB136" s="1371"/>
      <c r="BC136" s="1371"/>
      <c r="BD136" s="1371"/>
      <c r="BE136" s="1371"/>
      <c r="BF136" s="1371"/>
      <c r="BG136" s="1372"/>
      <c r="BH136" s="23"/>
      <c r="BI136" s="1360"/>
      <c r="BJ136" s="1360"/>
    </row>
    <row r="137" spans="2:62" ht="33" customHeight="1">
      <c r="B137" s="1382" t="s">
        <v>180</v>
      </c>
      <c r="C137" s="1425" t="s">
        <v>181</v>
      </c>
      <c r="D137" s="1363"/>
      <c r="E137" s="449" t="s">
        <v>246</v>
      </c>
      <c r="F137" s="454"/>
      <c r="G137" s="502" t="e">
        <f>#REF!+#REF!+#REF!+#REF!+#REF!+#REF!+#REF!</f>
        <v>#REF!</v>
      </c>
      <c r="H137" s="503" t="e">
        <f>#REF!+#REF!+#REF!+#REF!+#REF!+#REF!+#REF!</f>
        <v>#REF!</v>
      </c>
      <c r="I137" s="503" t="e">
        <f>#REF!+#REF!+#REF!+#REF!+#REF!+#REF!+#REF!</f>
        <v>#REF!</v>
      </c>
      <c r="J137" s="503" t="e">
        <f>#REF!+#REF!+#REF!+#REF!+#REF!+#REF!+#REF!</f>
        <v>#REF!</v>
      </c>
      <c r="K137" s="503" t="e">
        <f>#REF!+#REF!+#REF!+#REF!+#REF!+#REF!+#REF!</f>
        <v>#REF!</v>
      </c>
      <c r="L137" s="503" t="e">
        <f>#REF!+#REF!+#REF!+#REF!+#REF!+#REF!+#REF!</f>
        <v>#REF!</v>
      </c>
      <c r="M137" s="503" t="e">
        <f>#REF!+#REF!+#REF!+#REF!+#REF!+#REF!+#REF!</f>
        <v>#REF!</v>
      </c>
      <c r="N137" s="503" t="e">
        <f>#REF!+#REF!+#REF!+#REF!+#REF!+#REF!+#REF!</f>
        <v>#REF!</v>
      </c>
      <c r="O137" s="503" t="e">
        <f>#REF!+#REF!+#REF!+#REF!+#REF!+#REF!+#REF!</f>
        <v>#REF!</v>
      </c>
      <c r="P137" s="503" t="e">
        <f>#REF!+#REF!+#REF!+#REF!+#REF!+#REF!+#REF!</f>
        <v>#REF!</v>
      </c>
      <c r="Q137" s="503" t="e">
        <f>#REF!+#REF!+#REF!+#REF!+#REF!+#REF!+#REF!</f>
        <v>#REF!</v>
      </c>
      <c r="R137" s="503" t="e">
        <f>#REF!+#REF!+#REF!+#REF!+#REF!+#REF!+#REF!</f>
        <v>#REF!</v>
      </c>
      <c r="S137" s="503" t="e">
        <f>#REF!+#REF!+#REF!+#REF!+#REF!+#REF!+#REF!</f>
        <v>#REF!</v>
      </c>
      <c r="T137" s="503" t="e">
        <f>#REF!+#REF!+#REF!+#REF!+#REF!+#REF!+#REF!</f>
        <v>#REF!</v>
      </c>
      <c r="U137" s="503" t="e">
        <f>#REF!+#REF!+#REF!+#REF!+#REF!+#REF!+#REF!</f>
        <v>#REF!</v>
      </c>
      <c r="V137" s="503" t="e">
        <f>#REF!+#REF!+#REF!+#REF!+#REF!+#REF!+#REF!</f>
        <v>#REF!</v>
      </c>
      <c r="W137" s="503" t="e">
        <f>#REF!+#REF!+#REF!+#REF!+#REF!+#REF!+#REF!</f>
        <v>#REF!</v>
      </c>
      <c r="X137" s="1303"/>
      <c r="Y137" s="1305"/>
      <c r="Z137" s="503" t="e">
        <f>#REF!+#REF!+#REF!+#REF!+#REF!+#REF!+#REF!</f>
        <v>#REF!</v>
      </c>
      <c r="AA137" s="503" t="e">
        <f>#REF!+#REF!+#REF!+#REF!+#REF!+#REF!+#REF!</f>
        <v>#REF!</v>
      </c>
      <c r="AB137" s="503" t="e">
        <f>#REF!+#REF!+#REF!+#REF!+#REF!+#REF!+#REF!</f>
        <v>#REF!</v>
      </c>
      <c r="AC137" s="503" t="e">
        <f>#REF!+#REF!+#REF!+#REF!+#REF!+#REF!+#REF!</f>
        <v>#REF!</v>
      </c>
      <c r="AD137" s="503" t="e">
        <f>#REF!+#REF!+#REF!+#REF!+#REF!+#REF!+#REF!</f>
        <v>#REF!</v>
      </c>
      <c r="AE137" s="503" t="e">
        <f>#REF!+#REF!+#REF!+#REF!+#REF!+#REF!+#REF!</f>
        <v>#REF!</v>
      </c>
      <c r="AF137" s="503" t="e">
        <f>#REF!+#REF!+#REF!+#REF!+#REF!+#REF!+#REF!</f>
        <v>#REF!</v>
      </c>
      <c r="AG137" s="503" t="e">
        <f>#REF!+#REF!+#REF!+#REF!+#REF!+#REF!+#REF!</f>
        <v>#REF!</v>
      </c>
      <c r="AH137" s="503" t="e">
        <f>#REF!+#REF!+#REF!+#REF!+#REF!+#REF!+#REF!</f>
        <v>#REF!</v>
      </c>
      <c r="AI137" s="503" t="e">
        <f>#REF!+#REF!+#REF!+#REF!+#REF!+#REF!+#REF!</f>
        <v>#REF!</v>
      </c>
      <c r="AJ137" s="503" t="e">
        <f>#REF!+#REF!+#REF!+#REF!+#REF!+#REF!+#REF!</f>
        <v>#REF!</v>
      </c>
      <c r="AK137" s="503" t="e">
        <f>#REF!+#REF!+#REF!+#REF!+#REF!+#REF!+#REF!</f>
        <v>#REF!</v>
      </c>
      <c r="AL137" s="504" t="e">
        <f>#REF!+#REF!+#REF!+#REF!+#REF!+#REF!+#REF!</f>
        <v>#REF!</v>
      </c>
      <c r="AM137" s="1413"/>
      <c r="AN137" s="1414"/>
      <c r="AO137" s="505" t="e">
        <f>#REF!+#REF!+#REF!+#REF!+#REF!+#REF!+#REF!</f>
        <v>#REF!</v>
      </c>
      <c r="AP137" s="503" t="e">
        <f>#REF!+#REF!+#REF!+#REF!+#REF!+#REF!+#REF!</f>
        <v>#REF!</v>
      </c>
      <c r="AQ137" s="503" t="e">
        <f>#REF!+#REF!+#REF!+#REF!+#REF!+#REF!+#REF!</f>
        <v>#REF!</v>
      </c>
      <c r="AR137" s="503" t="e">
        <f>#REF!+#REF!+#REF!+#REF!+#REF!+#REF!+#REF!</f>
        <v>#REF!</v>
      </c>
      <c r="AS137" s="503" t="e">
        <f>#REF!+#REF!+#REF!+#REF!+#REF!+#REF!+#REF!</f>
        <v>#REF!</v>
      </c>
      <c r="AT137" s="503" t="e">
        <f>#REF!+#REF!+#REF!+#REF!+#REF!+#REF!+#REF!</f>
        <v>#REF!</v>
      </c>
      <c r="AU137" s="503" t="e">
        <f>#REF!+#REF!+#REF!+#REF!+#REF!+#REF!+#REF!</f>
        <v>#REF!</v>
      </c>
      <c r="AV137" s="503" t="e">
        <f>#REF!+#REF!+#REF!+#REF!+#REF!+#REF!+#REF!</f>
        <v>#REF!</v>
      </c>
      <c r="AW137" s="1368"/>
      <c r="AX137" s="1370"/>
      <c r="AY137" s="1371"/>
      <c r="AZ137" s="1371"/>
      <c r="BA137" s="1371"/>
      <c r="BB137" s="1371"/>
      <c r="BC137" s="1371"/>
      <c r="BD137" s="1371"/>
      <c r="BE137" s="1371"/>
      <c r="BF137" s="1371"/>
      <c r="BG137" s="1372"/>
      <c r="BH137" s="24"/>
      <c r="BI137" s="1366" t="e">
        <f t="shared" ref="BI137" si="90">SUM(G137:W137,Z137:AL137,AO137:AV137)</f>
        <v>#REF!</v>
      </c>
      <c r="BJ137" s="1366" t="e">
        <f t="shared" ref="BJ137" si="91">SUM(G138:W138,Z138:AL138,AO138:AV138)</f>
        <v>#REF!</v>
      </c>
    </row>
    <row r="138" spans="2:62" ht="33" customHeight="1">
      <c r="B138" s="1235"/>
      <c r="C138" s="1426"/>
      <c r="D138" s="1365"/>
      <c r="E138" s="496" t="s">
        <v>247</v>
      </c>
      <c r="F138" s="454"/>
      <c r="G138" s="506" t="e">
        <f>G137/2</f>
        <v>#REF!</v>
      </c>
      <c r="H138" s="497" t="e">
        <f t="shared" ref="H138:W138" si="92">H137/2</f>
        <v>#REF!</v>
      </c>
      <c r="I138" s="497" t="e">
        <f t="shared" si="92"/>
        <v>#REF!</v>
      </c>
      <c r="J138" s="497" t="e">
        <f t="shared" si="92"/>
        <v>#REF!</v>
      </c>
      <c r="K138" s="497" t="e">
        <f t="shared" si="92"/>
        <v>#REF!</v>
      </c>
      <c r="L138" s="497" t="e">
        <f t="shared" si="92"/>
        <v>#REF!</v>
      </c>
      <c r="M138" s="497" t="e">
        <f t="shared" si="92"/>
        <v>#REF!</v>
      </c>
      <c r="N138" s="497" t="e">
        <f t="shared" si="92"/>
        <v>#REF!</v>
      </c>
      <c r="O138" s="497" t="e">
        <f t="shared" si="92"/>
        <v>#REF!</v>
      </c>
      <c r="P138" s="497" t="e">
        <f t="shared" si="92"/>
        <v>#REF!</v>
      </c>
      <c r="Q138" s="497" t="e">
        <f t="shared" si="92"/>
        <v>#REF!</v>
      </c>
      <c r="R138" s="497" t="e">
        <f t="shared" si="92"/>
        <v>#REF!</v>
      </c>
      <c r="S138" s="497" t="e">
        <f t="shared" si="92"/>
        <v>#REF!</v>
      </c>
      <c r="T138" s="497" t="e">
        <f t="shared" si="92"/>
        <v>#REF!</v>
      </c>
      <c r="U138" s="497" t="e">
        <f t="shared" si="92"/>
        <v>#REF!</v>
      </c>
      <c r="V138" s="497" t="e">
        <f t="shared" si="92"/>
        <v>#REF!</v>
      </c>
      <c r="W138" s="497" t="e">
        <f t="shared" si="92"/>
        <v>#REF!</v>
      </c>
      <c r="X138" s="1303"/>
      <c r="Y138" s="1305"/>
      <c r="Z138" s="497" t="e">
        <f t="shared" ref="Z138:AL138" si="93">Z137/2</f>
        <v>#REF!</v>
      </c>
      <c r="AA138" s="497" t="e">
        <f t="shared" si="93"/>
        <v>#REF!</v>
      </c>
      <c r="AB138" s="497" t="e">
        <f t="shared" si="93"/>
        <v>#REF!</v>
      </c>
      <c r="AC138" s="497" t="e">
        <f t="shared" si="93"/>
        <v>#REF!</v>
      </c>
      <c r="AD138" s="497" t="e">
        <f t="shared" si="93"/>
        <v>#REF!</v>
      </c>
      <c r="AE138" s="497" t="e">
        <f t="shared" si="93"/>
        <v>#REF!</v>
      </c>
      <c r="AF138" s="497" t="e">
        <f t="shared" si="93"/>
        <v>#REF!</v>
      </c>
      <c r="AG138" s="497" t="e">
        <f t="shared" si="93"/>
        <v>#REF!</v>
      </c>
      <c r="AH138" s="497" t="e">
        <f t="shared" si="93"/>
        <v>#REF!</v>
      </c>
      <c r="AI138" s="497" t="e">
        <f t="shared" si="93"/>
        <v>#REF!</v>
      </c>
      <c r="AJ138" s="497" t="e">
        <f t="shared" si="93"/>
        <v>#REF!</v>
      </c>
      <c r="AK138" s="497" t="e">
        <f t="shared" si="93"/>
        <v>#REF!</v>
      </c>
      <c r="AL138" s="498" t="e">
        <f t="shared" si="93"/>
        <v>#REF!</v>
      </c>
      <c r="AM138" s="1413"/>
      <c r="AN138" s="1414"/>
      <c r="AO138" s="499" t="e">
        <f t="shared" ref="AO138:AV138" si="94">AO137/2</f>
        <v>#REF!</v>
      </c>
      <c r="AP138" s="497" t="e">
        <f t="shared" si="94"/>
        <v>#REF!</v>
      </c>
      <c r="AQ138" s="497" t="e">
        <f t="shared" si="94"/>
        <v>#REF!</v>
      </c>
      <c r="AR138" s="497" t="e">
        <f t="shared" si="94"/>
        <v>#REF!</v>
      </c>
      <c r="AS138" s="497" t="e">
        <f t="shared" si="94"/>
        <v>#REF!</v>
      </c>
      <c r="AT138" s="497" t="e">
        <f t="shared" si="94"/>
        <v>#REF!</v>
      </c>
      <c r="AU138" s="497" t="e">
        <f t="shared" si="94"/>
        <v>#REF!</v>
      </c>
      <c r="AV138" s="497" t="e">
        <f t="shared" si="94"/>
        <v>#REF!</v>
      </c>
      <c r="AW138" s="1368"/>
      <c r="AX138" s="1370"/>
      <c r="AY138" s="1371"/>
      <c r="AZ138" s="1371"/>
      <c r="BA138" s="1371"/>
      <c r="BB138" s="1371"/>
      <c r="BC138" s="1371"/>
      <c r="BD138" s="1371"/>
      <c r="BE138" s="1371"/>
      <c r="BF138" s="1371"/>
      <c r="BG138" s="1372"/>
      <c r="BH138" s="24"/>
      <c r="BI138" s="1367"/>
      <c r="BJ138" s="1367"/>
    </row>
    <row r="139" spans="2:62" ht="20.25" customHeight="1">
      <c r="B139" s="1382" t="s">
        <v>257</v>
      </c>
      <c r="C139" s="1425" t="s">
        <v>194</v>
      </c>
      <c r="D139" s="1427"/>
      <c r="E139" s="449" t="s">
        <v>246</v>
      </c>
      <c r="F139" s="95"/>
      <c r="G139" s="507" t="e">
        <f>#REF!</f>
        <v>#REF!</v>
      </c>
      <c r="H139" s="507" t="e">
        <f>#REF!</f>
        <v>#REF!</v>
      </c>
      <c r="I139" s="507" t="e">
        <f>#REF!</f>
        <v>#REF!</v>
      </c>
      <c r="J139" s="507" t="e">
        <f>#REF!</f>
        <v>#REF!</v>
      </c>
      <c r="K139" s="507" t="e">
        <f>#REF!</f>
        <v>#REF!</v>
      </c>
      <c r="L139" s="507" t="e">
        <f>#REF!</f>
        <v>#REF!</v>
      </c>
      <c r="M139" s="507" t="e">
        <f>#REF!</f>
        <v>#REF!</v>
      </c>
      <c r="N139" s="507" t="e">
        <f>#REF!</f>
        <v>#REF!</v>
      </c>
      <c r="O139" s="507" t="e">
        <f>#REF!</f>
        <v>#REF!</v>
      </c>
      <c r="P139" s="507" t="e">
        <f>#REF!</f>
        <v>#REF!</v>
      </c>
      <c r="Q139" s="507" t="e">
        <f>#REF!</f>
        <v>#REF!</v>
      </c>
      <c r="R139" s="507" t="e">
        <f>#REF!</f>
        <v>#REF!</v>
      </c>
      <c r="S139" s="507" t="e">
        <f>#REF!</f>
        <v>#REF!</v>
      </c>
      <c r="T139" s="507" t="e">
        <f>#REF!</f>
        <v>#REF!</v>
      </c>
      <c r="U139" s="507" t="e">
        <f>#REF!</f>
        <v>#REF!</v>
      </c>
      <c r="V139" s="507" t="e">
        <f>#REF!</f>
        <v>#REF!</v>
      </c>
      <c r="W139" s="507" t="e">
        <f>#REF!</f>
        <v>#REF!</v>
      </c>
      <c r="X139" s="1303"/>
      <c r="Y139" s="1305"/>
      <c r="Z139" s="507" t="e">
        <f>#REF!</f>
        <v>#REF!</v>
      </c>
      <c r="AA139" s="507" t="e">
        <f>#REF!</f>
        <v>#REF!</v>
      </c>
      <c r="AB139" s="507" t="e">
        <f>#REF!</f>
        <v>#REF!</v>
      </c>
      <c r="AC139" s="507" t="e">
        <f>#REF!</f>
        <v>#REF!</v>
      </c>
      <c r="AD139" s="507" t="e">
        <f>#REF!</f>
        <v>#REF!</v>
      </c>
      <c r="AE139" s="507" t="e">
        <f>#REF!</f>
        <v>#REF!</v>
      </c>
      <c r="AF139" s="507" t="e">
        <f>#REF!</f>
        <v>#REF!</v>
      </c>
      <c r="AG139" s="507" t="e">
        <f>#REF!</f>
        <v>#REF!</v>
      </c>
      <c r="AH139" s="507" t="e">
        <f>#REF!</f>
        <v>#REF!</v>
      </c>
      <c r="AI139" s="507" t="e">
        <f>#REF!</f>
        <v>#REF!</v>
      </c>
      <c r="AJ139" s="507" t="e">
        <f>#REF!</f>
        <v>#REF!</v>
      </c>
      <c r="AK139" s="507" t="e">
        <f>#REF!</f>
        <v>#REF!</v>
      </c>
      <c r="AL139" s="508" t="e">
        <f>#REF!</f>
        <v>#REF!</v>
      </c>
      <c r="AM139" s="1413"/>
      <c r="AN139" s="1414"/>
      <c r="AO139" s="509" t="e">
        <f>#REF!</f>
        <v>#REF!</v>
      </c>
      <c r="AP139" s="507" t="e">
        <f>#REF!</f>
        <v>#REF!</v>
      </c>
      <c r="AQ139" s="507" t="e">
        <f>#REF!</f>
        <v>#REF!</v>
      </c>
      <c r="AR139" s="507" t="e">
        <f>#REF!</f>
        <v>#REF!</v>
      </c>
      <c r="AS139" s="507" t="e">
        <f>#REF!</f>
        <v>#REF!</v>
      </c>
      <c r="AT139" s="507" t="e">
        <f>#REF!</f>
        <v>#REF!</v>
      </c>
      <c r="AU139" s="507" t="e">
        <f>#REF!</f>
        <v>#REF!</v>
      </c>
      <c r="AV139" s="507" t="e">
        <f>#REF!</f>
        <v>#REF!</v>
      </c>
      <c r="AW139" s="1368"/>
      <c r="AX139" s="1370"/>
      <c r="AY139" s="1371"/>
      <c r="AZ139" s="1371"/>
      <c r="BA139" s="1371"/>
      <c r="BB139" s="1371"/>
      <c r="BC139" s="1371"/>
      <c r="BD139" s="1371"/>
      <c r="BE139" s="1371"/>
      <c r="BF139" s="1371"/>
      <c r="BG139" s="1372"/>
      <c r="BH139" s="24"/>
      <c r="BI139" s="1366" t="e">
        <f t="shared" ref="BI139" si="95">SUM(G139:W139,Z139:AL139,AO139:AV139)</f>
        <v>#REF!</v>
      </c>
      <c r="BJ139" s="1366" t="e">
        <f t="shared" ref="BJ139" si="96">SUM(G140:W140,Z140:AL140,AO140:AV140)</f>
        <v>#REF!</v>
      </c>
    </row>
    <row r="140" spans="2:62" ht="20.25" customHeight="1" thickBot="1">
      <c r="B140" s="1235"/>
      <c r="C140" s="1426"/>
      <c r="D140" s="1428"/>
      <c r="E140" s="496" t="s">
        <v>247</v>
      </c>
      <c r="F140" s="95"/>
      <c r="G140" s="476" t="e">
        <f>G139/2</f>
        <v>#REF!</v>
      </c>
      <c r="H140" s="476" t="e">
        <f t="shared" ref="H140:W140" si="97">H139/2</f>
        <v>#REF!</v>
      </c>
      <c r="I140" s="476" t="e">
        <f t="shared" si="97"/>
        <v>#REF!</v>
      </c>
      <c r="J140" s="476" t="e">
        <f t="shared" si="97"/>
        <v>#REF!</v>
      </c>
      <c r="K140" s="476" t="e">
        <f t="shared" si="97"/>
        <v>#REF!</v>
      </c>
      <c r="L140" s="476" t="e">
        <f t="shared" si="97"/>
        <v>#REF!</v>
      </c>
      <c r="M140" s="476" t="e">
        <f t="shared" si="97"/>
        <v>#REF!</v>
      </c>
      <c r="N140" s="476" t="e">
        <f t="shared" si="97"/>
        <v>#REF!</v>
      </c>
      <c r="O140" s="476" t="e">
        <f t="shared" si="97"/>
        <v>#REF!</v>
      </c>
      <c r="P140" s="476" t="e">
        <f t="shared" si="97"/>
        <v>#REF!</v>
      </c>
      <c r="Q140" s="476" t="e">
        <f t="shared" si="97"/>
        <v>#REF!</v>
      </c>
      <c r="R140" s="476" t="e">
        <f t="shared" si="97"/>
        <v>#REF!</v>
      </c>
      <c r="S140" s="476" t="e">
        <f t="shared" si="97"/>
        <v>#REF!</v>
      </c>
      <c r="T140" s="476" t="e">
        <f t="shared" si="97"/>
        <v>#REF!</v>
      </c>
      <c r="U140" s="476" t="e">
        <f t="shared" si="97"/>
        <v>#REF!</v>
      </c>
      <c r="V140" s="476" t="e">
        <f t="shared" si="97"/>
        <v>#REF!</v>
      </c>
      <c r="W140" s="476" t="e">
        <f t="shared" si="97"/>
        <v>#REF!</v>
      </c>
      <c r="X140" s="1303"/>
      <c r="Y140" s="1305"/>
      <c r="Z140" s="476" t="e">
        <f t="shared" ref="Z140:AL140" si="98">Z139/2</f>
        <v>#REF!</v>
      </c>
      <c r="AA140" s="476" t="e">
        <f t="shared" si="98"/>
        <v>#REF!</v>
      </c>
      <c r="AB140" s="476" t="e">
        <f t="shared" si="98"/>
        <v>#REF!</v>
      </c>
      <c r="AC140" s="476" t="e">
        <f t="shared" si="98"/>
        <v>#REF!</v>
      </c>
      <c r="AD140" s="476" t="e">
        <f t="shared" si="98"/>
        <v>#REF!</v>
      </c>
      <c r="AE140" s="476" t="e">
        <f t="shared" si="98"/>
        <v>#REF!</v>
      </c>
      <c r="AF140" s="476" t="e">
        <f t="shared" si="98"/>
        <v>#REF!</v>
      </c>
      <c r="AG140" s="476" t="e">
        <f t="shared" si="98"/>
        <v>#REF!</v>
      </c>
      <c r="AH140" s="476" t="e">
        <f t="shared" si="98"/>
        <v>#REF!</v>
      </c>
      <c r="AI140" s="476" t="e">
        <f t="shared" si="98"/>
        <v>#REF!</v>
      </c>
      <c r="AJ140" s="476" t="e">
        <f t="shared" si="98"/>
        <v>#REF!</v>
      </c>
      <c r="AK140" s="476" t="e">
        <f t="shared" si="98"/>
        <v>#REF!</v>
      </c>
      <c r="AL140" s="479" t="e">
        <f t="shared" si="98"/>
        <v>#REF!</v>
      </c>
      <c r="AM140" s="1415"/>
      <c r="AN140" s="1416"/>
      <c r="AO140" s="480" t="e">
        <f t="shared" ref="AO140:AV140" si="99">AO139/2</f>
        <v>#REF!</v>
      </c>
      <c r="AP140" s="476" t="e">
        <f t="shared" si="99"/>
        <v>#REF!</v>
      </c>
      <c r="AQ140" s="476" t="e">
        <f t="shared" si="99"/>
        <v>#REF!</v>
      </c>
      <c r="AR140" s="476" t="e">
        <f t="shared" si="99"/>
        <v>#REF!</v>
      </c>
      <c r="AS140" s="476" t="e">
        <f t="shared" si="99"/>
        <v>#REF!</v>
      </c>
      <c r="AT140" s="476" t="e">
        <f t="shared" si="99"/>
        <v>#REF!</v>
      </c>
      <c r="AU140" s="476" t="e">
        <f t="shared" si="99"/>
        <v>#REF!</v>
      </c>
      <c r="AV140" s="476" t="e">
        <f t="shared" si="99"/>
        <v>#REF!</v>
      </c>
      <c r="AW140" s="1368"/>
      <c r="AX140" s="1370"/>
      <c r="AY140" s="1371"/>
      <c r="AZ140" s="1371"/>
      <c r="BA140" s="1371"/>
      <c r="BB140" s="1371"/>
      <c r="BC140" s="1371"/>
      <c r="BD140" s="1371"/>
      <c r="BE140" s="1371"/>
      <c r="BF140" s="1371"/>
      <c r="BG140" s="1372"/>
      <c r="BH140" s="24"/>
      <c r="BI140" s="1367"/>
      <c r="BJ140" s="1367"/>
    </row>
    <row r="141" spans="2:62">
      <c r="B141" s="1430" t="s">
        <v>334</v>
      </c>
      <c r="C141" s="1432" t="s">
        <v>198</v>
      </c>
      <c r="D141" s="1433"/>
      <c r="E141" s="510" t="s">
        <v>246</v>
      </c>
      <c r="F141" s="95"/>
      <c r="G141" s="511"/>
      <c r="H141" s="512"/>
      <c r="I141" s="512"/>
      <c r="J141" s="512"/>
      <c r="K141" s="512"/>
      <c r="L141" s="512"/>
      <c r="M141" s="512"/>
      <c r="N141" s="512"/>
      <c r="O141" s="512"/>
      <c r="P141" s="512"/>
      <c r="Q141" s="512"/>
      <c r="R141" s="512"/>
      <c r="S141" s="512"/>
      <c r="T141" s="512"/>
      <c r="U141" s="512"/>
      <c r="V141" s="512"/>
      <c r="W141" s="512"/>
      <c r="X141" s="1436"/>
      <c r="Y141" s="1436"/>
      <c r="Z141" s="512"/>
      <c r="AA141" s="512"/>
      <c r="AB141" s="512"/>
      <c r="AC141" s="512"/>
      <c r="AD141" s="512"/>
      <c r="AE141" s="512"/>
      <c r="AF141" s="512"/>
      <c r="AG141" s="512"/>
      <c r="AH141" s="512"/>
      <c r="AI141" s="512"/>
      <c r="AJ141" s="512"/>
      <c r="AK141" s="512"/>
      <c r="AL141" s="512"/>
      <c r="AM141" s="512">
        <v>36</v>
      </c>
      <c r="AN141" s="512">
        <v>36</v>
      </c>
      <c r="AO141" s="512"/>
      <c r="AP141" s="512"/>
      <c r="AQ141" s="512"/>
      <c r="AR141" s="512"/>
      <c r="AS141" s="512"/>
      <c r="AT141" s="512"/>
      <c r="AU141" s="512"/>
      <c r="AV141" s="512"/>
      <c r="AW141" s="1368"/>
      <c r="AX141" s="1370"/>
      <c r="AY141" s="1371"/>
      <c r="AZ141" s="1371"/>
      <c r="BA141" s="1371"/>
      <c r="BB141" s="1371"/>
      <c r="BC141" s="1371"/>
      <c r="BD141" s="1371"/>
      <c r="BE141" s="1371"/>
      <c r="BF141" s="1371"/>
      <c r="BG141" s="1372"/>
      <c r="BH141" s="24"/>
      <c r="BI141" s="1393">
        <f>SUM(G141:W141,Z141:AN141,AO141:AV141)</f>
        <v>72</v>
      </c>
      <c r="BJ141" s="1393">
        <f t="shared" ref="BJ141" si="100">SUM(G142:W142,Z142:AL142,AO142:AV142)</f>
        <v>0</v>
      </c>
    </row>
    <row r="142" spans="2:62" ht="15.75" thickBot="1">
      <c r="B142" s="1431"/>
      <c r="C142" s="1434"/>
      <c r="D142" s="1435"/>
      <c r="E142" s="513"/>
      <c r="F142" s="514"/>
      <c r="G142" s="515"/>
      <c r="H142" s="516"/>
      <c r="I142" s="516"/>
      <c r="J142" s="516"/>
      <c r="K142" s="516"/>
      <c r="L142" s="516"/>
      <c r="M142" s="516"/>
      <c r="N142" s="516"/>
      <c r="O142" s="516"/>
      <c r="P142" s="516"/>
      <c r="Q142" s="516"/>
      <c r="R142" s="516"/>
      <c r="S142" s="516"/>
      <c r="T142" s="516"/>
      <c r="U142" s="516"/>
      <c r="V142" s="516"/>
      <c r="W142" s="516"/>
      <c r="X142" s="1437"/>
      <c r="Y142" s="1437"/>
      <c r="Z142" s="516"/>
      <c r="AA142" s="516"/>
      <c r="AB142" s="516"/>
      <c r="AC142" s="516"/>
      <c r="AD142" s="516"/>
      <c r="AE142" s="516"/>
      <c r="AF142" s="516"/>
      <c r="AG142" s="516"/>
      <c r="AH142" s="516"/>
      <c r="AI142" s="516"/>
      <c r="AJ142" s="516"/>
      <c r="AK142" s="516"/>
      <c r="AL142" s="516"/>
      <c r="AM142" s="516"/>
      <c r="AN142" s="516"/>
      <c r="AO142" s="516"/>
      <c r="AP142" s="516"/>
      <c r="AQ142" s="516"/>
      <c r="AR142" s="516"/>
      <c r="AS142" s="516"/>
      <c r="AT142" s="516"/>
      <c r="AU142" s="516"/>
      <c r="AV142" s="516"/>
      <c r="AW142" s="1369"/>
      <c r="AX142" s="1373"/>
      <c r="AY142" s="1374"/>
      <c r="AZ142" s="1374"/>
      <c r="BA142" s="1374"/>
      <c r="BB142" s="1374"/>
      <c r="BC142" s="1374"/>
      <c r="BD142" s="1374"/>
      <c r="BE142" s="1374"/>
      <c r="BF142" s="1374"/>
      <c r="BG142" s="1375"/>
      <c r="BH142" s="24"/>
      <c r="BI142" s="1394"/>
      <c r="BJ142" s="1394"/>
    </row>
    <row r="143" spans="2:62" ht="16.5" thickBot="1">
      <c r="B143" s="1395" t="s">
        <v>254</v>
      </c>
      <c r="C143" s="1395"/>
      <c r="D143" s="1395"/>
      <c r="E143" s="1395"/>
      <c r="F143" s="1395"/>
      <c r="G143" s="1395"/>
      <c r="H143" s="1395"/>
      <c r="I143" s="1395"/>
      <c r="J143" s="1395"/>
      <c r="K143" s="1395"/>
      <c r="L143" s="1395"/>
      <c r="M143" s="1395"/>
      <c r="N143" s="1395"/>
      <c r="O143" s="1395"/>
      <c r="P143" s="1395"/>
      <c r="Q143" s="1395"/>
      <c r="R143" s="1395"/>
      <c r="S143" s="1395"/>
      <c r="T143" s="1395"/>
      <c r="U143" s="1395"/>
      <c r="V143" s="1395"/>
      <c r="W143" s="1395"/>
      <c r="X143" s="1395"/>
      <c r="Y143" s="1395"/>
      <c r="Z143" s="1395"/>
      <c r="AA143" s="1395"/>
      <c r="AB143" s="1395"/>
      <c r="AC143" s="1395"/>
      <c r="AD143" s="1395"/>
      <c r="AE143" s="1395"/>
      <c r="AF143" s="1395"/>
      <c r="AG143" s="1395"/>
      <c r="AH143" s="1395"/>
      <c r="AI143" s="1395"/>
      <c r="AJ143" s="1395"/>
      <c r="AK143" s="1395"/>
      <c r="AL143" s="1395"/>
      <c r="AM143" s="1395"/>
      <c r="AN143" s="1395"/>
      <c r="AO143" s="1395"/>
      <c r="AP143" s="1395"/>
      <c r="AQ143" s="1395"/>
      <c r="AR143" s="1395"/>
      <c r="AS143" s="1395"/>
      <c r="AT143" s="1395"/>
      <c r="AU143" s="1395"/>
      <c r="AV143" s="517"/>
      <c r="AW143" s="517"/>
      <c r="AX143" s="518"/>
      <c r="AY143" s="518"/>
      <c r="AZ143" s="518"/>
      <c r="BA143" s="518"/>
      <c r="BB143" s="518"/>
      <c r="BC143" s="518"/>
      <c r="BD143" s="518"/>
      <c r="BE143" s="518"/>
      <c r="BF143" s="518"/>
      <c r="BG143" s="518"/>
      <c r="BH143" s="24"/>
      <c r="BI143" s="519"/>
      <c r="BJ143" s="520"/>
    </row>
    <row r="144" spans="2:62" ht="15.75">
      <c r="B144" s="1396" t="s">
        <v>255</v>
      </c>
      <c r="C144" s="1397"/>
      <c r="D144" s="1397"/>
      <c r="E144" s="1397"/>
      <c r="F144" s="1398"/>
      <c r="G144" s="521" t="e">
        <f>G129+G119+G115+G107</f>
        <v>#REF!</v>
      </c>
      <c r="H144" s="521" t="e">
        <f t="shared" ref="H144:W144" si="101">H129+H119+H115+H107</f>
        <v>#REF!</v>
      </c>
      <c r="I144" s="521" t="e">
        <f t="shared" si="101"/>
        <v>#REF!</v>
      </c>
      <c r="J144" s="521" t="e">
        <f t="shared" si="101"/>
        <v>#REF!</v>
      </c>
      <c r="K144" s="521" t="e">
        <f t="shared" si="101"/>
        <v>#REF!</v>
      </c>
      <c r="L144" s="521" t="e">
        <f t="shared" si="101"/>
        <v>#REF!</v>
      </c>
      <c r="M144" s="521" t="e">
        <f t="shared" si="101"/>
        <v>#REF!</v>
      </c>
      <c r="N144" s="521" t="e">
        <f t="shared" si="101"/>
        <v>#REF!</v>
      </c>
      <c r="O144" s="521" t="e">
        <f t="shared" si="101"/>
        <v>#REF!</v>
      </c>
      <c r="P144" s="521" t="e">
        <f t="shared" si="101"/>
        <v>#REF!</v>
      </c>
      <c r="Q144" s="521" t="e">
        <f t="shared" si="101"/>
        <v>#REF!</v>
      </c>
      <c r="R144" s="521" t="e">
        <f t="shared" si="101"/>
        <v>#REF!</v>
      </c>
      <c r="S144" s="521" t="e">
        <f t="shared" si="101"/>
        <v>#REF!</v>
      </c>
      <c r="T144" s="521" t="e">
        <f t="shared" si="101"/>
        <v>#REF!</v>
      </c>
      <c r="U144" s="521" t="e">
        <f t="shared" si="101"/>
        <v>#REF!</v>
      </c>
      <c r="V144" s="521" t="e">
        <f t="shared" si="101"/>
        <v>#REF!</v>
      </c>
      <c r="W144" s="521" t="e">
        <f t="shared" si="101"/>
        <v>#REF!</v>
      </c>
      <c r="X144" s="522" t="s">
        <v>214</v>
      </c>
      <c r="Y144" s="522" t="s">
        <v>214</v>
      </c>
      <c r="Z144" s="521" t="e">
        <f t="shared" ref="Z144:AL144" si="102">Z129+Z119+Z115+Z107</f>
        <v>#REF!</v>
      </c>
      <c r="AA144" s="521" t="e">
        <f t="shared" si="102"/>
        <v>#REF!</v>
      </c>
      <c r="AB144" s="521" t="e">
        <f t="shared" si="102"/>
        <v>#REF!</v>
      </c>
      <c r="AC144" s="521" t="e">
        <f t="shared" si="102"/>
        <v>#REF!</v>
      </c>
      <c r="AD144" s="521" t="e">
        <f t="shared" si="102"/>
        <v>#REF!</v>
      </c>
      <c r="AE144" s="521" t="e">
        <f t="shared" si="102"/>
        <v>#REF!</v>
      </c>
      <c r="AF144" s="521" t="e">
        <f t="shared" si="102"/>
        <v>#REF!</v>
      </c>
      <c r="AG144" s="521" t="e">
        <f t="shared" si="102"/>
        <v>#REF!</v>
      </c>
      <c r="AH144" s="521" t="e">
        <f t="shared" si="102"/>
        <v>#REF!</v>
      </c>
      <c r="AI144" s="521" t="e">
        <f t="shared" si="102"/>
        <v>#REF!</v>
      </c>
      <c r="AJ144" s="521" t="e">
        <f t="shared" si="102"/>
        <v>#REF!</v>
      </c>
      <c r="AK144" s="521" t="e">
        <f t="shared" si="102"/>
        <v>#REF!</v>
      </c>
      <c r="AL144" s="521" t="e">
        <f t="shared" si="102"/>
        <v>#REF!</v>
      </c>
      <c r="AM144" s="522" t="s">
        <v>214</v>
      </c>
      <c r="AN144" s="522" t="s">
        <v>214</v>
      </c>
      <c r="AO144" s="521" t="e">
        <f t="shared" ref="AO144:AV144" si="103">AO129+AO119+AO115+AO107</f>
        <v>#REF!</v>
      </c>
      <c r="AP144" s="521" t="e">
        <f t="shared" si="103"/>
        <v>#REF!</v>
      </c>
      <c r="AQ144" s="521" t="e">
        <f t="shared" si="103"/>
        <v>#REF!</v>
      </c>
      <c r="AR144" s="521" t="e">
        <f t="shared" si="103"/>
        <v>#REF!</v>
      </c>
      <c r="AS144" s="521" t="e">
        <f t="shared" si="103"/>
        <v>#REF!</v>
      </c>
      <c r="AT144" s="521" t="e">
        <f t="shared" si="103"/>
        <v>#REF!</v>
      </c>
      <c r="AU144" s="521" t="e">
        <f t="shared" si="103"/>
        <v>#REF!</v>
      </c>
      <c r="AV144" s="521" t="e">
        <f t="shared" si="103"/>
        <v>#REF!</v>
      </c>
      <c r="AW144" s="522" t="s">
        <v>214</v>
      </c>
      <c r="AX144" s="522" t="s">
        <v>214</v>
      </c>
      <c r="AY144" s="522" t="s">
        <v>214</v>
      </c>
      <c r="AZ144" s="522" t="s">
        <v>214</v>
      </c>
      <c r="BA144" s="522" t="s">
        <v>214</v>
      </c>
      <c r="BB144" s="522" t="s">
        <v>214</v>
      </c>
      <c r="BC144" s="522" t="s">
        <v>214</v>
      </c>
      <c r="BD144" s="522" t="s">
        <v>214</v>
      </c>
      <c r="BE144" s="522" t="s">
        <v>214</v>
      </c>
      <c r="BF144" s="522" t="s">
        <v>214</v>
      </c>
      <c r="BG144" s="523" t="s">
        <v>214</v>
      </c>
      <c r="BH144" s="18"/>
      <c r="BI144" s="524" t="e">
        <f>SUM(G144:W144,Z144:AV144)</f>
        <v>#REF!</v>
      </c>
      <c r="BJ144" s="525"/>
    </row>
    <row r="145" spans="1:62" ht="15.75">
      <c r="B145" s="1399" t="s">
        <v>256</v>
      </c>
      <c r="C145" s="1400"/>
      <c r="D145" s="1400"/>
      <c r="E145" s="1400"/>
      <c r="F145" s="1401"/>
      <c r="G145" s="526" t="e">
        <f>G108+G116+G120+G130</f>
        <v>#REF!</v>
      </c>
      <c r="H145" s="526" t="e">
        <f t="shared" ref="H145:W145" si="104">H108+H116+H120+H130</f>
        <v>#REF!</v>
      </c>
      <c r="I145" s="526" t="e">
        <f t="shared" si="104"/>
        <v>#REF!</v>
      </c>
      <c r="J145" s="526" t="e">
        <f t="shared" si="104"/>
        <v>#REF!</v>
      </c>
      <c r="K145" s="526" t="e">
        <f t="shared" si="104"/>
        <v>#REF!</v>
      </c>
      <c r="L145" s="526" t="e">
        <f t="shared" si="104"/>
        <v>#REF!</v>
      </c>
      <c r="M145" s="526" t="e">
        <f t="shared" si="104"/>
        <v>#REF!</v>
      </c>
      <c r="N145" s="526" t="e">
        <f t="shared" si="104"/>
        <v>#REF!</v>
      </c>
      <c r="O145" s="526" t="e">
        <f t="shared" si="104"/>
        <v>#REF!</v>
      </c>
      <c r="P145" s="526" t="e">
        <f t="shared" si="104"/>
        <v>#REF!</v>
      </c>
      <c r="Q145" s="526" t="e">
        <f t="shared" si="104"/>
        <v>#REF!</v>
      </c>
      <c r="R145" s="526" t="e">
        <f t="shared" si="104"/>
        <v>#REF!</v>
      </c>
      <c r="S145" s="526" t="e">
        <f t="shared" si="104"/>
        <v>#REF!</v>
      </c>
      <c r="T145" s="526" t="e">
        <f t="shared" si="104"/>
        <v>#REF!</v>
      </c>
      <c r="U145" s="526" t="e">
        <f t="shared" si="104"/>
        <v>#REF!</v>
      </c>
      <c r="V145" s="526" t="e">
        <f t="shared" si="104"/>
        <v>#REF!</v>
      </c>
      <c r="W145" s="526" t="e">
        <f t="shared" si="104"/>
        <v>#REF!</v>
      </c>
      <c r="X145" s="527" t="s">
        <v>214</v>
      </c>
      <c r="Y145" s="527" t="s">
        <v>214</v>
      </c>
      <c r="Z145" s="526" t="e">
        <f t="shared" ref="Z145:AL145" si="105">Z108+Z116+Z120+Z130</f>
        <v>#REF!</v>
      </c>
      <c r="AA145" s="526" t="e">
        <f t="shared" si="105"/>
        <v>#REF!</v>
      </c>
      <c r="AB145" s="526" t="e">
        <f t="shared" si="105"/>
        <v>#REF!</v>
      </c>
      <c r="AC145" s="526" t="e">
        <f t="shared" si="105"/>
        <v>#REF!</v>
      </c>
      <c r="AD145" s="526" t="e">
        <f t="shared" si="105"/>
        <v>#REF!</v>
      </c>
      <c r="AE145" s="526" t="e">
        <f t="shared" si="105"/>
        <v>#REF!</v>
      </c>
      <c r="AF145" s="526" t="e">
        <f t="shared" si="105"/>
        <v>#REF!</v>
      </c>
      <c r="AG145" s="526" t="e">
        <f t="shared" si="105"/>
        <v>#REF!</v>
      </c>
      <c r="AH145" s="526" t="e">
        <f t="shared" si="105"/>
        <v>#REF!</v>
      </c>
      <c r="AI145" s="526" t="e">
        <f t="shared" si="105"/>
        <v>#REF!</v>
      </c>
      <c r="AJ145" s="526" t="e">
        <f t="shared" si="105"/>
        <v>#REF!</v>
      </c>
      <c r="AK145" s="526" t="e">
        <f t="shared" si="105"/>
        <v>#REF!</v>
      </c>
      <c r="AL145" s="526" t="e">
        <f t="shared" si="105"/>
        <v>#REF!</v>
      </c>
      <c r="AM145" s="527" t="s">
        <v>214</v>
      </c>
      <c r="AN145" s="527" t="s">
        <v>214</v>
      </c>
      <c r="AO145" s="526" t="e">
        <f t="shared" ref="AO145:AV145" si="106">AO108+AO116+AO120+AO130</f>
        <v>#REF!</v>
      </c>
      <c r="AP145" s="526" t="e">
        <f t="shared" si="106"/>
        <v>#REF!</v>
      </c>
      <c r="AQ145" s="526" t="e">
        <f t="shared" si="106"/>
        <v>#REF!</v>
      </c>
      <c r="AR145" s="526" t="e">
        <f t="shared" si="106"/>
        <v>#REF!</v>
      </c>
      <c r="AS145" s="526" t="e">
        <f t="shared" si="106"/>
        <v>#REF!</v>
      </c>
      <c r="AT145" s="526" t="e">
        <f t="shared" si="106"/>
        <v>#REF!</v>
      </c>
      <c r="AU145" s="526" t="e">
        <f t="shared" si="106"/>
        <v>#REF!</v>
      </c>
      <c r="AV145" s="526" t="e">
        <f t="shared" si="106"/>
        <v>#REF!</v>
      </c>
      <c r="AW145" s="527" t="s">
        <v>214</v>
      </c>
      <c r="AX145" s="527" t="s">
        <v>214</v>
      </c>
      <c r="AY145" s="527" t="s">
        <v>214</v>
      </c>
      <c r="AZ145" s="527" t="s">
        <v>214</v>
      </c>
      <c r="BA145" s="527" t="s">
        <v>214</v>
      </c>
      <c r="BB145" s="527" t="s">
        <v>214</v>
      </c>
      <c r="BC145" s="527" t="s">
        <v>214</v>
      </c>
      <c r="BD145" s="527" t="s">
        <v>214</v>
      </c>
      <c r="BE145" s="527" t="s">
        <v>214</v>
      </c>
      <c r="BF145" s="527" t="s">
        <v>214</v>
      </c>
      <c r="BG145" s="528" t="s">
        <v>214</v>
      </c>
      <c r="BH145" s="18"/>
      <c r="BI145" s="529" t="e">
        <f t="shared" ref="BI145:BI146" si="107">SUM(G145:W145,Z145:AV145)</f>
        <v>#REF!</v>
      </c>
      <c r="BJ145" s="525"/>
    </row>
    <row r="146" spans="1:62" ht="16.5" thickBot="1">
      <c r="B146" s="1402" t="s">
        <v>37</v>
      </c>
      <c r="C146" s="1403"/>
      <c r="D146" s="1403"/>
      <c r="E146" s="1403"/>
      <c r="F146" s="1404"/>
      <c r="G146" s="530" t="e">
        <f>G144+G145</f>
        <v>#REF!</v>
      </c>
      <c r="H146" s="530" t="e">
        <f t="shared" ref="H146:W146" si="108">H144+H145</f>
        <v>#REF!</v>
      </c>
      <c r="I146" s="530" t="e">
        <f t="shared" si="108"/>
        <v>#REF!</v>
      </c>
      <c r="J146" s="530" t="e">
        <f t="shared" si="108"/>
        <v>#REF!</v>
      </c>
      <c r="K146" s="530" t="e">
        <f t="shared" si="108"/>
        <v>#REF!</v>
      </c>
      <c r="L146" s="530" t="e">
        <f t="shared" si="108"/>
        <v>#REF!</v>
      </c>
      <c r="M146" s="530" t="e">
        <f t="shared" si="108"/>
        <v>#REF!</v>
      </c>
      <c r="N146" s="530" t="e">
        <f t="shared" si="108"/>
        <v>#REF!</v>
      </c>
      <c r="O146" s="530" t="e">
        <f t="shared" si="108"/>
        <v>#REF!</v>
      </c>
      <c r="P146" s="530" t="e">
        <f t="shared" si="108"/>
        <v>#REF!</v>
      </c>
      <c r="Q146" s="530" t="e">
        <f t="shared" si="108"/>
        <v>#REF!</v>
      </c>
      <c r="R146" s="530" t="e">
        <f t="shared" si="108"/>
        <v>#REF!</v>
      </c>
      <c r="S146" s="530" t="e">
        <f t="shared" si="108"/>
        <v>#REF!</v>
      </c>
      <c r="T146" s="530" t="e">
        <f t="shared" si="108"/>
        <v>#REF!</v>
      </c>
      <c r="U146" s="530" t="e">
        <f t="shared" si="108"/>
        <v>#REF!</v>
      </c>
      <c r="V146" s="530" t="e">
        <f t="shared" si="108"/>
        <v>#REF!</v>
      </c>
      <c r="W146" s="530" t="e">
        <f t="shared" si="108"/>
        <v>#REF!</v>
      </c>
      <c r="X146" s="531" t="s">
        <v>214</v>
      </c>
      <c r="Y146" s="531" t="s">
        <v>214</v>
      </c>
      <c r="Z146" s="530" t="e">
        <f t="shared" ref="Z146:AL146" si="109">Z144+Z145</f>
        <v>#REF!</v>
      </c>
      <c r="AA146" s="530" t="e">
        <f t="shared" si="109"/>
        <v>#REF!</v>
      </c>
      <c r="AB146" s="530" t="e">
        <f t="shared" si="109"/>
        <v>#REF!</v>
      </c>
      <c r="AC146" s="530" t="e">
        <f t="shared" si="109"/>
        <v>#REF!</v>
      </c>
      <c r="AD146" s="530" t="e">
        <f t="shared" si="109"/>
        <v>#REF!</v>
      </c>
      <c r="AE146" s="530" t="e">
        <f t="shared" si="109"/>
        <v>#REF!</v>
      </c>
      <c r="AF146" s="530" t="e">
        <f t="shared" si="109"/>
        <v>#REF!</v>
      </c>
      <c r="AG146" s="530" t="e">
        <f t="shared" si="109"/>
        <v>#REF!</v>
      </c>
      <c r="AH146" s="530" t="e">
        <f t="shared" si="109"/>
        <v>#REF!</v>
      </c>
      <c r="AI146" s="530" t="e">
        <f t="shared" si="109"/>
        <v>#REF!</v>
      </c>
      <c r="AJ146" s="530" t="e">
        <f t="shared" si="109"/>
        <v>#REF!</v>
      </c>
      <c r="AK146" s="530" t="e">
        <f t="shared" si="109"/>
        <v>#REF!</v>
      </c>
      <c r="AL146" s="530" t="e">
        <f t="shared" si="109"/>
        <v>#REF!</v>
      </c>
      <c r="AM146" s="531" t="s">
        <v>214</v>
      </c>
      <c r="AN146" s="531" t="s">
        <v>214</v>
      </c>
      <c r="AO146" s="530" t="e">
        <f t="shared" ref="AO146:AV146" si="110">AO144+AO145</f>
        <v>#REF!</v>
      </c>
      <c r="AP146" s="530" t="e">
        <f t="shared" si="110"/>
        <v>#REF!</v>
      </c>
      <c r="AQ146" s="530" t="e">
        <f t="shared" si="110"/>
        <v>#REF!</v>
      </c>
      <c r="AR146" s="530" t="e">
        <f t="shared" si="110"/>
        <v>#REF!</v>
      </c>
      <c r="AS146" s="530" t="e">
        <f t="shared" si="110"/>
        <v>#REF!</v>
      </c>
      <c r="AT146" s="530" t="e">
        <f t="shared" si="110"/>
        <v>#REF!</v>
      </c>
      <c r="AU146" s="530" t="e">
        <f t="shared" si="110"/>
        <v>#REF!</v>
      </c>
      <c r="AV146" s="530" t="e">
        <f t="shared" si="110"/>
        <v>#REF!</v>
      </c>
      <c r="AW146" s="531" t="s">
        <v>214</v>
      </c>
      <c r="AX146" s="531" t="s">
        <v>214</v>
      </c>
      <c r="AY146" s="531" t="s">
        <v>214</v>
      </c>
      <c r="AZ146" s="531" t="s">
        <v>214</v>
      </c>
      <c r="BA146" s="531" t="s">
        <v>214</v>
      </c>
      <c r="BB146" s="531" t="s">
        <v>214</v>
      </c>
      <c r="BC146" s="531" t="s">
        <v>214</v>
      </c>
      <c r="BD146" s="531" t="s">
        <v>214</v>
      </c>
      <c r="BE146" s="531" t="s">
        <v>214</v>
      </c>
      <c r="BF146" s="531" t="s">
        <v>214</v>
      </c>
      <c r="BG146" s="532" t="s">
        <v>214</v>
      </c>
      <c r="BH146" s="18"/>
      <c r="BI146" s="533" t="e">
        <f t="shared" si="107"/>
        <v>#REF!</v>
      </c>
      <c r="BJ146" s="525"/>
    </row>
    <row r="147" spans="1:62">
      <c r="B147" s="327"/>
      <c r="C147" s="327"/>
      <c r="D147" s="327"/>
      <c r="E147" s="327"/>
      <c r="F147" s="327"/>
      <c r="G147" s="327"/>
      <c r="H147" s="327"/>
      <c r="I147" s="327"/>
      <c r="J147" s="327"/>
      <c r="K147" s="327"/>
      <c r="L147" s="327"/>
      <c r="M147" s="327"/>
      <c r="N147" s="327"/>
      <c r="O147" s="327"/>
      <c r="P147" s="327"/>
      <c r="Q147" s="327"/>
      <c r="R147" s="327"/>
      <c r="S147" s="327"/>
      <c r="T147" s="327"/>
      <c r="U147" s="327"/>
      <c r="V147" s="327"/>
      <c r="W147" s="327"/>
      <c r="X147" s="327"/>
      <c r="Y147" s="327"/>
      <c r="Z147" s="327"/>
      <c r="AA147" s="327"/>
      <c r="AB147" s="327"/>
      <c r="AC147" s="327"/>
      <c r="AD147" s="327"/>
      <c r="AE147" s="327"/>
      <c r="AF147" s="327"/>
      <c r="AG147" s="327"/>
      <c r="AH147" s="327"/>
      <c r="AI147" s="327"/>
      <c r="AJ147" s="327"/>
      <c r="AK147" s="327"/>
      <c r="AL147" s="327"/>
      <c r="AM147" s="327"/>
      <c r="AN147" s="327"/>
      <c r="AO147" s="327"/>
      <c r="AP147" s="327"/>
      <c r="AQ147" s="327"/>
      <c r="AR147" s="327"/>
      <c r="AS147" s="327"/>
      <c r="AT147" s="327"/>
      <c r="AU147" s="327"/>
      <c r="AV147" s="327"/>
      <c r="AW147" s="327"/>
      <c r="AX147" s="327"/>
      <c r="AY147" s="327"/>
      <c r="AZ147" s="327"/>
      <c r="BA147" s="327"/>
      <c r="BB147" s="327"/>
      <c r="BC147" s="327"/>
      <c r="BD147" s="327"/>
      <c r="BE147" s="327"/>
      <c r="BF147" s="327"/>
      <c r="BG147" s="327"/>
      <c r="BH147" s="327"/>
      <c r="BI147" s="327"/>
      <c r="BJ147" s="327"/>
    </row>
    <row r="148" spans="1:62" ht="15.75">
      <c r="A148" s="327"/>
      <c r="B148" s="327"/>
      <c r="C148" s="327"/>
      <c r="D148" s="327"/>
      <c r="E148" s="327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  <c r="Q148" s="327"/>
      <c r="R148" s="327"/>
      <c r="S148" s="327"/>
      <c r="T148" s="327"/>
      <c r="U148" s="327"/>
      <c r="V148" s="327"/>
      <c r="W148" s="327"/>
      <c r="X148" s="327"/>
      <c r="Y148" s="327"/>
      <c r="Z148" s="327"/>
      <c r="AA148" s="327"/>
      <c r="AB148" s="1429" t="s">
        <v>267</v>
      </c>
      <c r="AC148" s="1429"/>
      <c r="AD148" s="1429"/>
      <c r="AE148" s="1429"/>
      <c r="AF148" s="1429"/>
      <c r="AG148" s="1429"/>
      <c r="AH148" s="1429"/>
      <c r="AI148" s="1429"/>
      <c r="AJ148" s="1429"/>
      <c r="AK148" s="1429"/>
      <c r="AL148" s="1429"/>
      <c r="AM148" s="1429"/>
      <c r="AN148" s="1429"/>
      <c r="AO148" s="1429"/>
      <c r="AP148" s="1429"/>
      <c r="AQ148" s="1429"/>
      <c r="AR148" s="1429"/>
      <c r="AS148" s="1429"/>
      <c r="AT148" s="1429"/>
      <c r="AU148" s="1429"/>
      <c r="AV148" s="1429"/>
      <c r="AW148" s="1429"/>
      <c r="AX148" s="1429"/>
      <c r="AY148" s="1429"/>
      <c r="AZ148" s="1429"/>
      <c r="BA148" s="1429"/>
      <c r="BB148" s="1429"/>
      <c r="BC148" s="1429"/>
      <c r="BD148" s="1429"/>
      <c r="BE148" s="1429"/>
      <c r="BF148" s="1429"/>
      <c r="BG148" s="1429"/>
      <c r="BH148" s="327"/>
      <c r="BI148" s="327"/>
      <c r="BJ148" s="327"/>
    </row>
  </sheetData>
  <mergeCells count="222">
    <mergeCell ref="AB148:BG148"/>
    <mergeCell ref="B78:E78"/>
    <mergeCell ref="B79:E79"/>
    <mergeCell ref="B80:E80"/>
    <mergeCell ref="H80:AZ80"/>
    <mergeCell ref="B81:E81"/>
    <mergeCell ref="B92:BI92"/>
    <mergeCell ref="B141:B142"/>
    <mergeCell ref="C141:D142"/>
    <mergeCell ref="X141:Y142"/>
    <mergeCell ref="BI141:BI142"/>
    <mergeCell ref="BI139:BI140"/>
    <mergeCell ref="B119:B120"/>
    <mergeCell ref="C119:D120"/>
    <mergeCell ref="BI119:BI120"/>
    <mergeCell ref="B113:B114"/>
    <mergeCell ref="C113:D114"/>
    <mergeCell ref="BI113:BI114"/>
    <mergeCell ref="B107:B108"/>
    <mergeCell ref="C107:D108"/>
    <mergeCell ref="BI107:BI108"/>
    <mergeCell ref="O85:AL85"/>
    <mergeCell ref="O86:AL86"/>
    <mergeCell ref="O87:AL87"/>
    <mergeCell ref="BJ141:BJ142"/>
    <mergeCell ref="B143:AU143"/>
    <mergeCell ref="B144:F144"/>
    <mergeCell ref="B145:F145"/>
    <mergeCell ref="B146:F146"/>
    <mergeCell ref="B131:B132"/>
    <mergeCell ref="C131:D132"/>
    <mergeCell ref="AM131:AN140"/>
    <mergeCell ref="BI131:BI132"/>
    <mergeCell ref="BJ131:BJ132"/>
    <mergeCell ref="B133:B134"/>
    <mergeCell ref="C133:D134"/>
    <mergeCell ref="BI133:BI134"/>
    <mergeCell ref="BJ133:BJ134"/>
    <mergeCell ref="B135:B136"/>
    <mergeCell ref="C135:D136"/>
    <mergeCell ref="BI135:BI136"/>
    <mergeCell ref="BJ135:BJ136"/>
    <mergeCell ref="B137:B138"/>
    <mergeCell ref="C137:D138"/>
    <mergeCell ref="BI137:BI138"/>
    <mergeCell ref="BJ137:BJ138"/>
    <mergeCell ref="B139:B140"/>
    <mergeCell ref="C139:D140"/>
    <mergeCell ref="BI121:BI122"/>
    <mergeCell ref="BJ121:BJ122"/>
    <mergeCell ref="B123:B124"/>
    <mergeCell ref="C123:D124"/>
    <mergeCell ref="BI123:BI124"/>
    <mergeCell ref="BJ123:BJ124"/>
    <mergeCell ref="BJ139:BJ140"/>
    <mergeCell ref="B125:B126"/>
    <mergeCell ref="C125:D126"/>
    <mergeCell ref="BI125:BI126"/>
    <mergeCell ref="BJ125:BJ126"/>
    <mergeCell ref="B127:B128"/>
    <mergeCell ref="C127:D128"/>
    <mergeCell ref="BI127:BI128"/>
    <mergeCell ref="BJ127:BJ128"/>
    <mergeCell ref="B129:B130"/>
    <mergeCell ref="C129:D130"/>
    <mergeCell ref="BI129:BI130"/>
    <mergeCell ref="BJ129:BJ130"/>
    <mergeCell ref="BJ107:BJ108"/>
    <mergeCell ref="B109:B110"/>
    <mergeCell ref="C109:D110"/>
    <mergeCell ref="BI109:BI110"/>
    <mergeCell ref="BJ109:BJ110"/>
    <mergeCell ref="B111:B112"/>
    <mergeCell ref="C111:D112"/>
    <mergeCell ref="BI111:BI112"/>
    <mergeCell ref="BJ111:BJ112"/>
    <mergeCell ref="X107:Y140"/>
    <mergeCell ref="AW107:AW142"/>
    <mergeCell ref="AX107:BG142"/>
    <mergeCell ref="BJ113:BJ114"/>
    <mergeCell ref="B115:B116"/>
    <mergeCell ref="C115:D116"/>
    <mergeCell ref="BI115:BI116"/>
    <mergeCell ref="BJ115:BJ116"/>
    <mergeCell ref="B117:B118"/>
    <mergeCell ref="C117:D118"/>
    <mergeCell ref="BI117:BI118"/>
    <mergeCell ref="BJ117:BJ118"/>
    <mergeCell ref="BJ119:BJ120"/>
    <mergeCell ref="B121:B122"/>
    <mergeCell ref="C121:D122"/>
    <mergeCell ref="B95:B106"/>
    <mergeCell ref="C95:D106"/>
    <mergeCell ref="E95:E106"/>
    <mergeCell ref="G95:J95"/>
    <mergeCell ref="K95:O95"/>
    <mergeCell ref="P95:S95"/>
    <mergeCell ref="T95:X95"/>
    <mergeCell ref="Y95:AB95"/>
    <mergeCell ref="AC95:AF95"/>
    <mergeCell ref="AG95:AJ95"/>
    <mergeCell ref="AK95:AO95"/>
    <mergeCell ref="AP95:AS95"/>
    <mergeCell ref="AT95:AW95"/>
    <mergeCell ref="AX95:BB95"/>
    <mergeCell ref="BC95:BF95"/>
    <mergeCell ref="BI95:BI106"/>
    <mergeCell ref="BJ95:BJ106"/>
    <mergeCell ref="G103:BG103"/>
    <mergeCell ref="G105:BG105"/>
    <mergeCell ref="E21:E32"/>
    <mergeCell ref="L21:N21"/>
    <mergeCell ref="U21:W21"/>
    <mergeCell ref="C21:D32"/>
    <mergeCell ref="AX34:BF68"/>
    <mergeCell ref="AB74:BF74"/>
    <mergeCell ref="C58:D59"/>
    <mergeCell ref="B64:B65"/>
    <mergeCell ref="B71:F71"/>
    <mergeCell ref="B72:F72"/>
    <mergeCell ref="B70:F70"/>
    <mergeCell ref="B69:AU69"/>
    <mergeCell ref="B60:B61"/>
    <mergeCell ref="C68:D68"/>
    <mergeCell ref="C66:D67"/>
    <mergeCell ref="B58:B59"/>
    <mergeCell ref="C48:D49"/>
    <mergeCell ref="C60:D61"/>
    <mergeCell ref="C62:D63"/>
    <mergeCell ref="C52:D53"/>
    <mergeCell ref="P21:S21"/>
    <mergeCell ref="G29:BF29"/>
    <mergeCell ref="G31:BF31"/>
    <mergeCell ref="B54:B55"/>
    <mergeCell ref="BH58:BH59"/>
    <mergeCell ref="O82:AL82"/>
    <mergeCell ref="M83:AN83"/>
    <mergeCell ref="O84:AL84"/>
    <mergeCell ref="B5:E5"/>
    <mergeCell ref="B6:E6"/>
    <mergeCell ref="B7:E7"/>
    <mergeCell ref="B8:E8"/>
    <mergeCell ref="B56:B57"/>
    <mergeCell ref="B50:B51"/>
    <mergeCell ref="B52:B53"/>
    <mergeCell ref="B46:B47"/>
    <mergeCell ref="B48:B49"/>
    <mergeCell ref="B36:B37"/>
    <mergeCell ref="B38:B39"/>
    <mergeCell ref="B40:B41"/>
    <mergeCell ref="B34:B35"/>
    <mergeCell ref="B42:B43"/>
    <mergeCell ref="B44:B45"/>
    <mergeCell ref="O11:AL11"/>
    <mergeCell ref="B19:BI19"/>
    <mergeCell ref="AP21:AS21"/>
    <mergeCell ref="H7:AZ7"/>
    <mergeCell ref="O14:AL14"/>
    <mergeCell ref="BH21:BH32"/>
    <mergeCell ref="C40:D41"/>
    <mergeCell ref="AV34:AW68"/>
    <mergeCell ref="BI66:BI67"/>
    <mergeCell ref="BH62:BH63"/>
    <mergeCell ref="O9:AL9"/>
    <mergeCell ref="O12:AL12"/>
    <mergeCell ref="O13:AL13"/>
    <mergeCell ref="BH60:BH61"/>
    <mergeCell ref="BH54:BH55"/>
    <mergeCell ref="BI58:BI59"/>
    <mergeCell ref="M10:AN10"/>
    <mergeCell ref="BI50:BI51"/>
    <mergeCell ref="BI52:BI53"/>
    <mergeCell ref="BH48:BH49"/>
    <mergeCell ref="BI42:BI43"/>
    <mergeCell ref="BI44:BI45"/>
    <mergeCell ref="X34:Y68"/>
    <mergeCell ref="AL21:AN21"/>
    <mergeCell ref="G21:J21"/>
    <mergeCell ref="BH64:BH65"/>
    <mergeCell ref="BH46:BH47"/>
    <mergeCell ref="BI34:BI35"/>
    <mergeCell ref="BH44:BH45"/>
    <mergeCell ref="C36:D37"/>
    <mergeCell ref="C34:D35"/>
    <mergeCell ref="BI48:BI49"/>
    <mergeCell ref="C42:D43"/>
    <mergeCell ref="C56:D57"/>
    <mergeCell ref="C50:D51"/>
    <mergeCell ref="C44:D45"/>
    <mergeCell ref="C46:D47"/>
    <mergeCell ref="BH42:BH43"/>
    <mergeCell ref="BH34:BH35"/>
    <mergeCell ref="BI36:BI37"/>
    <mergeCell ref="BH38:BH39"/>
    <mergeCell ref="BI38:BI39"/>
    <mergeCell ref="BI40:BI41"/>
    <mergeCell ref="BH40:BH41"/>
    <mergeCell ref="C54:D55"/>
    <mergeCell ref="B62:B63"/>
    <mergeCell ref="BI60:BI61"/>
    <mergeCell ref="BI62:BI63"/>
    <mergeCell ref="BI64:BI65"/>
    <mergeCell ref="A34:A72"/>
    <mergeCell ref="A21:A32"/>
    <mergeCell ref="BI54:BI55"/>
    <mergeCell ref="BH56:BH57"/>
    <mergeCell ref="BI56:BI57"/>
    <mergeCell ref="BH66:BH67"/>
    <mergeCell ref="B66:B67"/>
    <mergeCell ref="BI46:BI47"/>
    <mergeCell ref="BH50:BH51"/>
    <mergeCell ref="BH52:BH53"/>
    <mergeCell ref="BH36:BH37"/>
    <mergeCell ref="BI21:BI32"/>
    <mergeCell ref="Y21:AA21"/>
    <mergeCell ref="AC21:AE21"/>
    <mergeCell ref="AG21:AJ21"/>
    <mergeCell ref="AT21:AW21"/>
    <mergeCell ref="BC21:BF21"/>
    <mergeCell ref="C64:D65"/>
    <mergeCell ref="B21:B32"/>
    <mergeCell ref="C38:D39"/>
  </mergeCells>
  <pageMargins left="0.25" right="0.25" top="0.75" bottom="0.75" header="0.3" footer="0.3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3"/>
  <sheetViews>
    <sheetView workbookViewId="0">
      <selection sqref="A1:H32"/>
    </sheetView>
  </sheetViews>
  <sheetFormatPr defaultRowHeight="15"/>
  <sheetData>
    <row r="1" spans="1:15" ht="18.75">
      <c r="A1" s="1459" t="s">
        <v>309</v>
      </c>
      <c r="B1" s="1460"/>
      <c r="C1" s="1460"/>
      <c r="D1" s="1460"/>
      <c r="E1" s="1460"/>
      <c r="F1" s="1460"/>
      <c r="G1" s="1460"/>
      <c r="H1" s="1460"/>
      <c r="J1" s="110"/>
      <c r="K1" s="110"/>
      <c r="L1" s="110"/>
      <c r="M1" s="110"/>
      <c r="N1" s="110"/>
      <c r="O1" s="110"/>
    </row>
    <row r="2" spans="1:15" ht="15.75">
      <c r="A2" s="1464" t="s">
        <v>263</v>
      </c>
      <c r="B2" s="1465"/>
      <c r="C2" s="1465"/>
      <c r="D2" s="1465"/>
      <c r="E2" s="1465"/>
      <c r="F2" s="1465"/>
      <c r="G2" s="1466"/>
      <c r="H2" s="135">
        <f>H3+H12+H9</f>
        <v>2412</v>
      </c>
      <c r="J2" s="110"/>
      <c r="K2" s="110"/>
      <c r="L2" s="110"/>
      <c r="M2" s="110"/>
      <c r="N2" s="110"/>
      <c r="O2" s="110"/>
    </row>
    <row r="3" spans="1:15" s="111" customFormat="1" ht="24.75" customHeight="1">
      <c r="A3" s="122" t="s">
        <v>130</v>
      </c>
      <c r="B3" s="1453" t="s">
        <v>285</v>
      </c>
      <c r="C3" s="1454"/>
      <c r="D3" s="1454"/>
      <c r="E3" s="1454"/>
      <c r="F3" s="1454"/>
      <c r="G3" s="1455"/>
      <c r="H3" s="123">
        <f>SUM(H4:H8)</f>
        <v>524</v>
      </c>
      <c r="J3" s="112"/>
      <c r="K3" s="112"/>
      <c r="L3" s="112"/>
      <c r="M3" s="112"/>
      <c r="N3" s="112"/>
      <c r="O3" s="112"/>
    </row>
    <row r="4" spans="1:15" s="111" customFormat="1" ht="12.75" customHeight="1">
      <c r="A4" s="113" t="s">
        <v>131</v>
      </c>
      <c r="B4" s="1461" t="s">
        <v>132</v>
      </c>
      <c r="C4" s="1462"/>
      <c r="D4" s="1462"/>
      <c r="E4" s="1462"/>
      <c r="F4" s="1462"/>
      <c r="G4" s="1463"/>
      <c r="H4" s="118">
        <v>48</v>
      </c>
      <c r="J4" s="112"/>
      <c r="K4" s="112"/>
      <c r="L4" s="112"/>
      <c r="M4" s="112"/>
      <c r="N4" s="112"/>
      <c r="O4" s="112"/>
    </row>
    <row r="5" spans="1:15" s="111" customFormat="1" ht="12.75">
      <c r="A5" s="113" t="s">
        <v>133</v>
      </c>
      <c r="B5" s="1461" t="s">
        <v>104</v>
      </c>
      <c r="C5" s="1462"/>
      <c r="D5" s="1462"/>
      <c r="E5" s="1462"/>
      <c r="F5" s="1462"/>
      <c r="G5" s="1463"/>
      <c r="H5" s="118">
        <v>48</v>
      </c>
      <c r="J5" s="112"/>
      <c r="K5" s="112"/>
      <c r="L5" s="112"/>
      <c r="M5" s="112"/>
      <c r="N5" s="112"/>
      <c r="O5" s="112"/>
    </row>
    <row r="6" spans="1:15" s="111" customFormat="1" ht="12.75" customHeight="1">
      <c r="A6" s="113" t="s">
        <v>134</v>
      </c>
      <c r="B6" s="1461" t="s">
        <v>135</v>
      </c>
      <c r="C6" s="1462"/>
      <c r="D6" s="1462"/>
      <c r="E6" s="1462"/>
      <c r="F6" s="1462"/>
      <c r="G6" s="1463"/>
      <c r="H6" s="118">
        <v>48</v>
      </c>
      <c r="J6" s="112"/>
      <c r="K6" s="112"/>
      <c r="L6" s="112"/>
      <c r="M6" s="112"/>
      <c r="N6" s="112"/>
      <c r="O6" s="112"/>
    </row>
    <row r="7" spans="1:15" s="111" customFormat="1" ht="12.75" customHeight="1">
      <c r="A7" s="113" t="s">
        <v>136</v>
      </c>
      <c r="B7" s="1461" t="s">
        <v>249</v>
      </c>
      <c r="C7" s="1462"/>
      <c r="D7" s="1462"/>
      <c r="E7" s="1462"/>
      <c r="F7" s="1462"/>
      <c r="G7" s="1463"/>
      <c r="H7" s="118">
        <v>190</v>
      </c>
      <c r="J7" s="112"/>
      <c r="K7" s="112"/>
      <c r="L7" s="112"/>
      <c r="M7" s="112"/>
      <c r="N7" s="112"/>
      <c r="O7" s="112"/>
    </row>
    <row r="8" spans="1:15" s="111" customFormat="1" ht="12.75" customHeight="1">
      <c r="A8" s="113" t="s">
        <v>268</v>
      </c>
      <c r="B8" s="1461" t="s">
        <v>106</v>
      </c>
      <c r="C8" s="1462"/>
      <c r="D8" s="1462"/>
      <c r="E8" s="1462"/>
      <c r="F8" s="1462"/>
      <c r="G8" s="1463"/>
      <c r="H8" s="118">
        <v>190</v>
      </c>
      <c r="J8" s="112"/>
      <c r="K8" s="112"/>
      <c r="L8" s="112"/>
      <c r="M8" s="112"/>
      <c r="N8" s="112"/>
      <c r="O8" s="112"/>
    </row>
    <row r="9" spans="1:15" s="111" customFormat="1" ht="24.75" customHeight="1">
      <c r="A9" s="122" t="s">
        <v>141</v>
      </c>
      <c r="B9" s="1453" t="s">
        <v>308</v>
      </c>
      <c r="C9" s="1454"/>
      <c r="D9" s="1454"/>
      <c r="E9" s="1454"/>
      <c r="F9" s="1454"/>
      <c r="G9" s="1455"/>
      <c r="H9" s="123">
        <f>SUM(H10:H11)</f>
        <v>124</v>
      </c>
      <c r="J9" s="112"/>
      <c r="K9" s="112"/>
      <c r="L9" s="112"/>
      <c r="M9" s="112"/>
      <c r="N9" s="112"/>
      <c r="O9" s="112"/>
    </row>
    <row r="10" spans="1:15" s="111" customFormat="1" ht="12.75" customHeight="1">
      <c r="A10" s="113" t="s">
        <v>142</v>
      </c>
      <c r="B10" s="1461" t="s">
        <v>143</v>
      </c>
      <c r="C10" s="1462"/>
      <c r="D10" s="1462"/>
      <c r="E10" s="1462"/>
      <c r="F10" s="1462"/>
      <c r="G10" s="1463"/>
      <c r="H10" s="118">
        <v>58</v>
      </c>
      <c r="J10" s="112"/>
      <c r="K10" s="112"/>
      <c r="L10" s="112"/>
      <c r="M10" s="112"/>
      <c r="N10" s="112"/>
      <c r="O10" s="112"/>
    </row>
    <row r="11" spans="1:15" s="111" customFormat="1" ht="26.25" customHeight="1">
      <c r="A11" s="113" t="s">
        <v>144</v>
      </c>
      <c r="B11" s="1461" t="s">
        <v>145</v>
      </c>
      <c r="C11" s="1462"/>
      <c r="D11" s="1462"/>
      <c r="E11" s="1462"/>
      <c r="F11" s="1462"/>
      <c r="G11" s="1463"/>
      <c r="H11" s="118">
        <v>66</v>
      </c>
      <c r="J11" s="112"/>
      <c r="K11" s="112"/>
      <c r="L11" s="112"/>
      <c r="M11" s="112"/>
      <c r="N11" s="112"/>
      <c r="O11" s="112"/>
    </row>
    <row r="12" spans="1:15" ht="15" customHeight="1">
      <c r="A12" s="115" t="s">
        <v>146</v>
      </c>
      <c r="B12" s="1441" t="s">
        <v>147</v>
      </c>
      <c r="C12" s="1442"/>
      <c r="D12" s="1442"/>
      <c r="E12" s="1442"/>
      <c r="F12" s="1442"/>
      <c r="G12" s="1443"/>
      <c r="H12" s="119">
        <f>H13+H24</f>
        <v>1764</v>
      </c>
    </row>
    <row r="13" spans="1:15" ht="15" customHeight="1">
      <c r="A13" s="116" t="s">
        <v>148</v>
      </c>
      <c r="B13" s="1444" t="s">
        <v>306</v>
      </c>
      <c r="C13" s="1445"/>
      <c r="D13" s="1445"/>
      <c r="E13" s="1445"/>
      <c r="F13" s="1445"/>
      <c r="G13" s="1446"/>
      <c r="H13" s="120">
        <f>SUM(H14:H23)</f>
        <v>618</v>
      </c>
    </row>
    <row r="14" spans="1:15" ht="15" customHeight="1">
      <c r="A14" s="117" t="s">
        <v>149</v>
      </c>
      <c r="B14" s="1447" t="s">
        <v>150</v>
      </c>
      <c r="C14" s="1448"/>
      <c r="D14" s="1448"/>
      <c r="E14" s="1448"/>
      <c r="F14" s="1448"/>
      <c r="G14" s="1449"/>
      <c r="H14" s="121">
        <v>90</v>
      </c>
    </row>
    <row r="15" spans="1:15" ht="15" customHeight="1">
      <c r="A15" s="117" t="s">
        <v>151</v>
      </c>
      <c r="B15" s="1447" t="s">
        <v>303</v>
      </c>
      <c r="C15" s="1448"/>
      <c r="D15" s="1448"/>
      <c r="E15" s="1448"/>
      <c r="F15" s="1448"/>
      <c r="G15" s="1449"/>
      <c r="H15" s="121">
        <v>48</v>
      </c>
    </row>
    <row r="16" spans="1:15" ht="15" customHeight="1">
      <c r="A16" s="117" t="s">
        <v>153</v>
      </c>
      <c r="B16" s="1447" t="s">
        <v>304</v>
      </c>
      <c r="C16" s="1448"/>
      <c r="D16" s="1448"/>
      <c r="E16" s="1448"/>
      <c r="F16" s="1448"/>
      <c r="G16" s="1449"/>
      <c r="H16" s="121">
        <v>44</v>
      </c>
    </row>
    <row r="17" spans="1:8" ht="15" customHeight="1">
      <c r="A17" s="117" t="s">
        <v>155</v>
      </c>
      <c r="B17" s="1447" t="s">
        <v>156</v>
      </c>
      <c r="C17" s="1448"/>
      <c r="D17" s="1448"/>
      <c r="E17" s="1448"/>
      <c r="F17" s="1448"/>
      <c r="G17" s="1449"/>
      <c r="H17" s="121">
        <v>48</v>
      </c>
    </row>
    <row r="18" spans="1:8" ht="15" customHeight="1">
      <c r="A18" s="117" t="s">
        <v>157</v>
      </c>
      <c r="B18" s="1447" t="s">
        <v>158</v>
      </c>
      <c r="C18" s="1448"/>
      <c r="D18" s="1448"/>
      <c r="E18" s="1448"/>
      <c r="F18" s="1448"/>
      <c r="G18" s="1449"/>
      <c r="H18" s="121">
        <v>108</v>
      </c>
    </row>
    <row r="19" spans="1:8" ht="15" customHeight="1">
      <c r="A19" s="117" t="s">
        <v>159</v>
      </c>
      <c r="B19" s="1447" t="s">
        <v>160</v>
      </c>
      <c r="C19" s="1448"/>
      <c r="D19" s="1448"/>
      <c r="E19" s="1448"/>
      <c r="F19" s="1448"/>
      <c r="G19" s="1449"/>
      <c r="H19" s="121">
        <v>54</v>
      </c>
    </row>
    <row r="20" spans="1:8" ht="15" customHeight="1">
      <c r="A20" s="117" t="s">
        <v>161</v>
      </c>
      <c r="B20" s="1447" t="s">
        <v>305</v>
      </c>
      <c r="C20" s="1448"/>
      <c r="D20" s="1448"/>
      <c r="E20" s="1448"/>
      <c r="F20" s="1448"/>
      <c r="G20" s="1449"/>
      <c r="H20" s="121">
        <v>72</v>
      </c>
    </row>
    <row r="21" spans="1:8" ht="27" customHeight="1">
      <c r="A21" s="117" t="s">
        <v>163</v>
      </c>
      <c r="B21" s="1447" t="s">
        <v>164</v>
      </c>
      <c r="C21" s="1448"/>
      <c r="D21" s="1448"/>
      <c r="E21" s="1448"/>
      <c r="F21" s="1448"/>
      <c r="G21" s="1449"/>
      <c r="H21" s="121">
        <v>44</v>
      </c>
    </row>
    <row r="22" spans="1:8" ht="15" customHeight="1">
      <c r="A22" s="117" t="s">
        <v>165</v>
      </c>
      <c r="B22" s="1447" t="s">
        <v>166</v>
      </c>
      <c r="C22" s="1448"/>
      <c r="D22" s="1448"/>
      <c r="E22" s="1448"/>
      <c r="F22" s="1448"/>
      <c r="G22" s="1449"/>
      <c r="H22" s="121">
        <v>42</v>
      </c>
    </row>
    <row r="23" spans="1:8" ht="15" customHeight="1">
      <c r="A23" s="117" t="s">
        <v>167</v>
      </c>
      <c r="B23" s="1447" t="s">
        <v>168</v>
      </c>
      <c r="C23" s="1448"/>
      <c r="D23" s="1448"/>
      <c r="E23" s="1448"/>
      <c r="F23" s="1448"/>
      <c r="G23" s="1449"/>
      <c r="H23" s="121">
        <v>68</v>
      </c>
    </row>
    <row r="24" spans="1:8" ht="15" customHeight="1">
      <c r="A24" s="116" t="s">
        <v>169</v>
      </c>
      <c r="B24" s="1444" t="s">
        <v>170</v>
      </c>
      <c r="C24" s="1445"/>
      <c r="D24" s="1445"/>
      <c r="E24" s="1445"/>
      <c r="F24" s="1445"/>
      <c r="G24" s="1446"/>
      <c r="H24" s="120">
        <f>H25+H27+H31</f>
        <v>1146</v>
      </c>
    </row>
    <row r="25" spans="1:8" ht="42.75" customHeight="1">
      <c r="A25" s="117" t="s">
        <v>171</v>
      </c>
      <c r="B25" s="1447" t="s">
        <v>307</v>
      </c>
      <c r="C25" s="1448"/>
      <c r="D25" s="1448"/>
      <c r="E25" s="1448"/>
      <c r="F25" s="1448"/>
      <c r="G25" s="1449"/>
      <c r="H25" s="121">
        <v>712</v>
      </c>
    </row>
    <row r="26" spans="1:8" ht="40.5" customHeight="1">
      <c r="A26" s="117" t="s">
        <v>172</v>
      </c>
      <c r="B26" s="1447" t="s">
        <v>173</v>
      </c>
      <c r="C26" s="1448"/>
      <c r="D26" s="1448"/>
      <c r="E26" s="1448"/>
      <c r="F26" s="1448"/>
      <c r="G26" s="1449"/>
      <c r="H26" s="121">
        <v>712</v>
      </c>
    </row>
    <row r="27" spans="1:8" ht="25.5" customHeight="1">
      <c r="A27" s="117" t="s">
        <v>178</v>
      </c>
      <c r="B27" s="1447" t="s">
        <v>179</v>
      </c>
      <c r="C27" s="1448"/>
      <c r="D27" s="1448"/>
      <c r="E27" s="1448"/>
      <c r="F27" s="1448"/>
      <c r="G27" s="1449"/>
      <c r="H27" s="121">
        <f>H28+H29+H30</f>
        <v>218</v>
      </c>
    </row>
    <row r="28" spans="1:8" ht="27" customHeight="1">
      <c r="A28" s="117" t="s">
        <v>180</v>
      </c>
      <c r="B28" s="1447" t="s">
        <v>181</v>
      </c>
      <c r="C28" s="1448"/>
      <c r="D28" s="1448"/>
      <c r="E28" s="1448"/>
      <c r="F28" s="1448"/>
      <c r="G28" s="1449"/>
      <c r="H28" s="121">
        <v>122</v>
      </c>
    </row>
    <row r="29" spans="1:8" ht="26.25" customHeight="1">
      <c r="A29" s="117" t="s">
        <v>257</v>
      </c>
      <c r="B29" s="1447" t="s">
        <v>194</v>
      </c>
      <c r="C29" s="1448"/>
      <c r="D29" s="1448"/>
      <c r="E29" s="1448"/>
      <c r="F29" s="1448"/>
      <c r="G29" s="1449"/>
      <c r="H29" s="121">
        <v>48</v>
      </c>
    </row>
    <row r="30" spans="1:8" ht="24.75" customHeight="1">
      <c r="A30" s="117" t="s">
        <v>258</v>
      </c>
      <c r="B30" s="1447" t="s">
        <v>196</v>
      </c>
      <c r="C30" s="1448"/>
      <c r="D30" s="1448"/>
      <c r="E30" s="1448"/>
      <c r="F30" s="1448"/>
      <c r="G30" s="1449"/>
      <c r="H30" s="121">
        <v>48</v>
      </c>
    </row>
    <row r="31" spans="1:8" ht="26.25" customHeight="1">
      <c r="A31" s="117" t="s">
        <v>200</v>
      </c>
      <c r="B31" s="1447" t="s">
        <v>201</v>
      </c>
      <c r="C31" s="1448"/>
      <c r="D31" s="1448"/>
      <c r="E31" s="1448"/>
      <c r="F31" s="1448"/>
      <c r="G31" s="1449"/>
      <c r="H31" s="121">
        <f>H32</f>
        <v>216</v>
      </c>
    </row>
    <row r="32" spans="1:8" ht="29.25" customHeight="1">
      <c r="A32" s="117" t="s">
        <v>259</v>
      </c>
      <c r="B32" s="1447" t="s">
        <v>203</v>
      </c>
      <c r="C32" s="1448"/>
      <c r="D32" s="1448"/>
      <c r="E32" s="1448"/>
      <c r="F32" s="1448"/>
      <c r="G32" s="1449"/>
      <c r="H32" s="121">
        <v>216</v>
      </c>
    </row>
    <row r="33" spans="1:15" ht="38.25" customHeight="1">
      <c r="A33" s="1456" t="s">
        <v>299</v>
      </c>
      <c r="B33" s="1456"/>
      <c r="C33" s="1456"/>
      <c r="D33" s="1456"/>
      <c r="E33" s="1456"/>
      <c r="F33" s="1456"/>
      <c r="G33" s="1456"/>
      <c r="H33" s="1456"/>
    </row>
    <row r="34" spans="1:15" ht="15.75">
      <c r="A34" s="1457" t="s">
        <v>263</v>
      </c>
      <c r="B34" s="1457"/>
      <c r="C34" s="1457"/>
      <c r="D34" s="1457"/>
      <c r="E34" s="1457"/>
      <c r="F34" s="1457"/>
      <c r="G34" s="1457"/>
      <c r="H34" s="127">
        <f>H35+H42+H45</f>
        <v>1008</v>
      </c>
    </row>
    <row r="35" spans="1:15" ht="23.25" customHeight="1">
      <c r="A35" s="125"/>
      <c r="B35" s="1453" t="s">
        <v>285</v>
      </c>
      <c r="C35" s="1454"/>
      <c r="D35" s="1454"/>
      <c r="E35" s="1454"/>
      <c r="F35" s="1454"/>
      <c r="G35" s="1455"/>
      <c r="H35" s="126">
        <f>SUM(H36:H41)</f>
        <v>236</v>
      </c>
      <c r="I35" s="106"/>
    </row>
    <row r="36" spans="1:15">
      <c r="A36" s="537" t="s">
        <v>310</v>
      </c>
      <c r="B36" s="1458" t="s">
        <v>132</v>
      </c>
      <c r="C36" s="1458"/>
      <c r="D36" s="1458"/>
      <c r="E36" s="1458"/>
      <c r="F36" s="1458"/>
      <c r="G36" s="1458"/>
      <c r="H36" s="130">
        <v>4</v>
      </c>
    </row>
    <row r="37" spans="1:15">
      <c r="A37" s="537" t="s">
        <v>311</v>
      </c>
      <c r="B37" s="1458" t="s">
        <v>104</v>
      </c>
      <c r="C37" s="1458"/>
      <c r="D37" s="1458"/>
      <c r="E37" s="1458"/>
      <c r="F37" s="1458"/>
      <c r="G37" s="1458"/>
      <c r="H37" s="131">
        <v>28</v>
      </c>
    </row>
    <row r="38" spans="1:15">
      <c r="A38" s="537" t="s">
        <v>134</v>
      </c>
      <c r="B38" s="1450" t="s">
        <v>135</v>
      </c>
      <c r="C38" s="1451"/>
      <c r="D38" s="1451"/>
      <c r="E38" s="1451"/>
      <c r="F38" s="1451"/>
      <c r="G38" s="1452"/>
      <c r="H38" s="131">
        <v>40</v>
      </c>
    </row>
    <row r="39" spans="1:15" ht="18">
      <c r="A39" s="537" t="s">
        <v>312</v>
      </c>
      <c r="B39" s="1458" t="s">
        <v>139</v>
      </c>
      <c r="C39" s="1458"/>
      <c r="D39" s="1458"/>
      <c r="E39" s="1458"/>
      <c r="F39" s="1458"/>
      <c r="G39" s="1458"/>
      <c r="H39" s="131">
        <v>76</v>
      </c>
      <c r="J39" s="107"/>
      <c r="K39" s="108"/>
      <c r="L39" s="109"/>
      <c r="M39" s="108"/>
      <c r="N39" s="109"/>
    </row>
    <row r="40" spans="1:15">
      <c r="A40" s="537" t="s">
        <v>313</v>
      </c>
      <c r="B40" s="1450" t="s">
        <v>137</v>
      </c>
      <c r="C40" s="1451"/>
      <c r="D40" s="1451"/>
      <c r="E40" s="1451"/>
      <c r="F40" s="1451"/>
      <c r="G40" s="1452"/>
      <c r="H40" s="130">
        <v>44</v>
      </c>
    </row>
    <row r="41" spans="1:15">
      <c r="A41" s="537" t="s">
        <v>314</v>
      </c>
      <c r="B41" s="1450" t="s">
        <v>315</v>
      </c>
      <c r="C41" s="1451"/>
      <c r="D41" s="1451"/>
      <c r="E41" s="1451"/>
      <c r="F41" s="1451"/>
      <c r="G41" s="1452"/>
      <c r="H41" s="130">
        <v>44</v>
      </c>
    </row>
    <row r="42" spans="1:15">
      <c r="A42" s="122" t="s">
        <v>141</v>
      </c>
      <c r="B42" s="1453" t="s">
        <v>308</v>
      </c>
      <c r="C42" s="1454"/>
      <c r="D42" s="1454"/>
      <c r="E42" s="1454"/>
      <c r="F42" s="1454"/>
      <c r="G42" s="1455"/>
      <c r="H42" s="126">
        <f>SUM(H43:H44)</f>
        <v>66</v>
      </c>
    </row>
    <row r="43" spans="1:15" ht="15" customHeight="1">
      <c r="A43" s="539" t="s">
        <v>142</v>
      </c>
      <c r="B43" s="1461" t="s">
        <v>143</v>
      </c>
      <c r="C43" s="1462"/>
      <c r="D43" s="1462"/>
      <c r="E43" s="1462"/>
      <c r="F43" s="1462"/>
      <c r="G43" s="1463"/>
      <c r="H43" s="130">
        <v>18</v>
      </c>
    </row>
    <row r="44" spans="1:15" ht="27" customHeight="1">
      <c r="A44" s="538" t="s">
        <v>144</v>
      </c>
      <c r="B44" s="1461" t="s">
        <v>145</v>
      </c>
      <c r="C44" s="1462"/>
      <c r="D44" s="1462"/>
      <c r="E44" s="1462"/>
      <c r="F44" s="1462"/>
      <c r="G44" s="1463"/>
      <c r="H44" s="130">
        <v>48</v>
      </c>
    </row>
    <row r="45" spans="1:15" ht="18" customHeight="1">
      <c r="A45" s="540" t="s">
        <v>146</v>
      </c>
      <c r="B45" s="1441" t="s">
        <v>147</v>
      </c>
      <c r="C45" s="1442"/>
      <c r="D45" s="1442"/>
      <c r="E45" s="1442"/>
      <c r="F45" s="1442"/>
      <c r="G45" s="1443"/>
      <c r="H45" s="124">
        <f>H46+H60</f>
        <v>706</v>
      </c>
    </row>
    <row r="46" spans="1:15" ht="18" customHeight="1">
      <c r="A46" s="541" t="s">
        <v>148</v>
      </c>
      <c r="B46" s="1444" t="s">
        <v>306</v>
      </c>
      <c r="C46" s="1445"/>
      <c r="D46" s="1445"/>
      <c r="E46" s="1445"/>
      <c r="F46" s="1445"/>
      <c r="G46" s="1446"/>
      <c r="H46" s="124">
        <f>SUM(H47:H59)</f>
        <v>368</v>
      </c>
    </row>
    <row r="47" spans="1:15" ht="18" customHeight="1">
      <c r="A47" s="542" t="s">
        <v>149</v>
      </c>
      <c r="B47" s="1447" t="s">
        <v>150</v>
      </c>
      <c r="C47" s="1448"/>
      <c r="D47" s="1448"/>
      <c r="E47" s="1448"/>
      <c r="F47" s="1448"/>
      <c r="G47" s="1449"/>
      <c r="H47" s="114">
        <v>28</v>
      </c>
    </row>
    <row r="48" spans="1:15">
      <c r="A48" s="542" t="s">
        <v>151</v>
      </c>
      <c r="B48" s="1447" t="s">
        <v>303</v>
      </c>
      <c r="C48" s="1448"/>
      <c r="D48" s="1448"/>
      <c r="E48" s="1448"/>
      <c r="F48" s="1448"/>
      <c r="G48" s="1449"/>
      <c r="H48" s="114">
        <v>48</v>
      </c>
      <c r="J48" s="1440"/>
      <c r="K48" s="1440"/>
      <c r="L48" s="1440"/>
      <c r="M48" s="1440"/>
      <c r="N48" s="1440"/>
      <c r="O48" s="1440"/>
    </row>
    <row r="49" spans="1:15">
      <c r="A49" s="542" t="s">
        <v>153</v>
      </c>
      <c r="B49" s="1447" t="s">
        <v>304</v>
      </c>
      <c r="C49" s="1448"/>
      <c r="D49" s="1448"/>
      <c r="E49" s="1448"/>
      <c r="F49" s="1448"/>
      <c r="G49" s="1449"/>
      <c r="H49" s="114">
        <v>0</v>
      </c>
      <c r="J49" s="110"/>
      <c r="K49" s="110"/>
      <c r="L49" s="110"/>
      <c r="M49" s="110"/>
      <c r="N49" s="110"/>
      <c r="O49" s="110"/>
    </row>
    <row r="50" spans="1:15">
      <c r="A50" s="542" t="s">
        <v>155</v>
      </c>
      <c r="B50" s="1447" t="s">
        <v>156</v>
      </c>
      <c r="C50" s="1448"/>
      <c r="D50" s="1448"/>
      <c r="E50" s="1448"/>
      <c r="F50" s="1448"/>
      <c r="G50" s="1449"/>
      <c r="H50" s="114">
        <v>40</v>
      </c>
      <c r="J50" s="110"/>
      <c r="K50" s="110"/>
      <c r="L50" s="110"/>
      <c r="M50" s="110"/>
      <c r="N50" s="110"/>
      <c r="O50" s="110"/>
    </row>
    <row r="51" spans="1:15">
      <c r="A51" s="542" t="s">
        <v>157</v>
      </c>
      <c r="B51" s="1447" t="s">
        <v>158</v>
      </c>
      <c r="C51" s="1448"/>
      <c r="D51" s="1448"/>
      <c r="E51" s="1448"/>
      <c r="F51" s="1448"/>
      <c r="G51" s="1449"/>
      <c r="H51" s="114">
        <v>18</v>
      </c>
    </row>
    <row r="52" spans="1:15">
      <c r="A52" s="542" t="s">
        <v>159</v>
      </c>
      <c r="B52" s="1447" t="s">
        <v>160</v>
      </c>
      <c r="C52" s="1448"/>
      <c r="D52" s="1448"/>
      <c r="E52" s="1448"/>
      <c r="F52" s="1448"/>
      <c r="G52" s="1449"/>
      <c r="H52" s="114">
        <v>22</v>
      </c>
    </row>
    <row r="53" spans="1:15">
      <c r="A53" s="542" t="s">
        <v>161</v>
      </c>
      <c r="B53" s="1447" t="s">
        <v>305</v>
      </c>
      <c r="C53" s="1448"/>
      <c r="D53" s="1448"/>
      <c r="E53" s="1448"/>
      <c r="F53" s="1448"/>
      <c r="G53" s="1449"/>
      <c r="H53" s="114">
        <v>30</v>
      </c>
    </row>
    <row r="54" spans="1:15">
      <c r="A54" s="542" t="s">
        <v>163</v>
      </c>
      <c r="B54" s="1447" t="s">
        <v>164</v>
      </c>
      <c r="C54" s="1448"/>
      <c r="D54" s="1448"/>
      <c r="E54" s="1448"/>
      <c r="F54" s="1448"/>
      <c r="G54" s="1449"/>
      <c r="H54" s="114">
        <v>18</v>
      </c>
    </row>
    <row r="55" spans="1:15">
      <c r="A55" s="128" t="s">
        <v>165</v>
      </c>
      <c r="B55" s="1447" t="s">
        <v>166</v>
      </c>
      <c r="C55" s="1448"/>
      <c r="D55" s="1448"/>
      <c r="E55" s="1448"/>
      <c r="F55" s="1448"/>
      <c r="G55" s="1449"/>
      <c r="H55" s="114">
        <v>2</v>
      </c>
    </row>
    <row r="56" spans="1:15">
      <c r="A56" s="128" t="s">
        <v>167</v>
      </c>
      <c r="B56" s="1447" t="s">
        <v>168</v>
      </c>
      <c r="C56" s="1448"/>
      <c r="D56" s="1448"/>
      <c r="E56" s="1448"/>
      <c r="F56" s="1448"/>
      <c r="G56" s="1449"/>
      <c r="H56" s="114">
        <v>12</v>
      </c>
    </row>
    <row r="57" spans="1:15" ht="15" customHeight="1">
      <c r="A57" s="128" t="s">
        <v>273</v>
      </c>
      <c r="B57" s="1447" t="s">
        <v>138</v>
      </c>
      <c r="C57" s="1448"/>
      <c r="D57" s="1448"/>
      <c r="E57" s="1448"/>
      <c r="F57" s="1448"/>
      <c r="G57" s="1449"/>
      <c r="H57" s="114">
        <v>62</v>
      </c>
    </row>
    <row r="58" spans="1:15">
      <c r="A58" s="128" t="s">
        <v>287</v>
      </c>
      <c r="B58" s="1447" t="s">
        <v>175</v>
      </c>
      <c r="C58" s="1448"/>
      <c r="D58" s="1448"/>
      <c r="E58" s="1448"/>
      <c r="F58" s="1448"/>
      <c r="G58" s="1449"/>
      <c r="H58" s="114">
        <v>44</v>
      </c>
    </row>
    <row r="59" spans="1:15">
      <c r="A59" s="128" t="s">
        <v>288</v>
      </c>
      <c r="B59" s="1447" t="s">
        <v>205</v>
      </c>
      <c r="C59" s="1448"/>
      <c r="D59" s="1448"/>
      <c r="E59" s="1448"/>
      <c r="F59" s="1448"/>
      <c r="G59" s="1449"/>
      <c r="H59" s="114">
        <v>44</v>
      </c>
    </row>
    <row r="60" spans="1:15">
      <c r="A60" s="129" t="s">
        <v>169</v>
      </c>
      <c r="B60" s="1444" t="s">
        <v>170</v>
      </c>
      <c r="C60" s="1445"/>
      <c r="D60" s="1445"/>
      <c r="E60" s="1445"/>
      <c r="F60" s="1445"/>
      <c r="G60" s="1446"/>
      <c r="H60" s="124">
        <f>H61+H63+H67</f>
        <v>338</v>
      </c>
    </row>
    <row r="61" spans="1:15" ht="26.25" customHeight="1">
      <c r="A61" s="128" t="s">
        <v>171</v>
      </c>
      <c r="B61" s="1447" t="s">
        <v>307</v>
      </c>
      <c r="C61" s="1448"/>
      <c r="D61" s="1448"/>
      <c r="E61" s="1448"/>
      <c r="F61" s="1448"/>
      <c r="G61" s="1449"/>
      <c r="H61" s="114">
        <v>102</v>
      </c>
    </row>
    <row r="62" spans="1:15" ht="28.5" customHeight="1">
      <c r="A62" s="128" t="s">
        <v>172</v>
      </c>
      <c r="B62" s="1447" t="s">
        <v>173</v>
      </c>
      <c r="C62" s="1448"/>
      <c r="D62" s="1448"/>
      <c r="E62" s="1448"/>
      <c r="F62" s="1448"/>
      <c r="G62" s="1449"/>
      <c r="H62" s="114">
        <v>102</v>
      </c>
    </row>
    <row r="63" spans="1:15" ht="31.5" customHeight="1">
      <c r="A63" s="128" t="s">
        <v>178</v>
      </c>
      <c r="B63" s="1447" t="s">
        <v>179</v>
      </c>
      <c r="C63" s="1448"/>
      <c r="D63" s="1448"/>
      <c r="E63" s="1448"/>
      <c r="F63" s="1448"/>
      <c r="G63" s="1449"/>
      <c r="H63" s="114">
        <f>H64+H65+H66</f>
        <v>190</v>
      </c>
    </row>
    <row r="64" spans="1:15" ht="26.25" customHeight="1">
      <c r="A64" s="128" t="s">
        <v>180</v>
      </c>
      <c r="B64" s="1447" t="s">
        <v>181</v>
      </c>
      <c r="C64" s="1448"/>
      <c r="D64" s="1448"/>
      <c r="E64" s="1448"/>
      <c r="F64" s="1448"/>
      <c r="G64" s="1449"/>
      <c r="H64" s="114">
        <v>132</v>
      </c>
    </row>
    <row r="65" spans="1:8" ht="15.75" customHeight="1">
      <c r="A65" s="128" t="s">
        <v>257</v>
      </c>
      <c r="B65" s="1447" t="s">
        <v>194</v>
      </c>
      <c r="C65" s="1448"/>
      <c r="D65" s="1448"/>
      <c r="E65" s="1448"/>
      <c r="F65" s="1448"/>
      <c r="G65" s="1449"/>
      <c r="H65" s="114">
        <v>28</v>
      </c>
    </row>
    <row r="66" spans="1:8">
      <c r="A66" s="128" t="s">
        <v>258</v>
      </c>
      <c r="B66" s="1447" t="s">
        <v>196</v>
      </c>
      <c r="C66" s="1448"/>
      <c r="D66" s="1448"/>
      <c r="E66" s="1448"/>
      <c r="F66" s="1448"/>
      <c r="G66" s="1449"/>
      <c r="H66" s="114">
        <v>30</v>
      </c>
    </row>
    <row r="67" spans="1:8" ht="37.5" customHeight="1">
      <c r="A67" s="128" t="s">
        <v>200</v>
      </c>
      <c r="B67" s="1447" t="s">
        <v>201</v>
      </c>
      <c r="C67" s="1448"/>
      <c r="D67" s="1448"/>
      <c r="E67" s="1448"/>
      <c r="F67" s="1448"/>
      <c r="G67" s="1449"/>
      <c r="H67" s="114">
        <v>46</v>
      </c>
    </row>
    <row r="68" spans="1:8" ht="32.25" customHeight="1">
      <c r="A68" s="128" t="s">
        <v>259</v>
      </c>
      <c r="B68" s="1447" t="s">
        <v>203</v>
      </c>
      <c r="C68" s="1448"/>
      <c r="D68" s="1448"/>
      <c r="E68" s="1448"/>
      <c r="F68" s="1448"/>
      <c r="G68" s="1449"/>
      <c r="H68" s="114">
        <v>46</v>
      </c>
    </row>
    <row r="69" spans="1:8" ht="36" customHeight="1">
      <c r="A69" s="1468" t="s">
        <v>316</v>
      </c>
      <c r="B69" s="1469"/>
      <c r="C69" s="1469"/>
      <c r="D69" s="1469"/>
      <c r="E69" s="1469"/>
      <c r="F69" s="1469"/>
      <c r="G69" s="1469"/>
      <c r="H69" s="1470"/>
    </row>
    <row r="70" spans="1:8">
      <c r="A70" s="132"/>
      <c r="B70" s="1477" t="s">
        <v>317</v>
      </c>
      <c r="C70" s="1477"/>
      <c r="D70" s="1477"/>
      <c r="E70" s="1477"/>
      <c r="F70" s="1471" t="s">
        <v>264</v>
      </c>
      <c r="G70" s="1472"/>
      <c r="H70" s="1473"/>
    </row>
    <row r="71" spans="1:8">
      <c r="A71" s="133" t="s">
        <v>300</v>
      </c>
      <c r="B71" s="1467">
        <v>0.59</v>
      </c>
      <c r="C71" s="1467"/>
      <c r="D71" s="1467"/>
      <c r="E71" s="1467"/>
      <c r="F71" s="1474">
        <v>0.41</v>
      </c>
      <c r="G71" s="1475"/>
      <c r="H71" s="1476"/>
    </row>
    <row r="72" spans="1:8">
      <c r="A72" s="134" t="s">
        <v>266</v>
      </c>
      <c r="B72" s="1467">
        <v>0.65</v>
      </c>
      <c r="C72" s="1467"/>
      <c r="D72" s="1467"/>
      <c r="E72" s="1467"/>
      <c r="F72" s="1474">
        <v>0.35</v>
      </c>
      <c r="G72" s="1475"/>
      <c r="H72" s="1476"/>
    </row>
    <row r="73" spans="1:8">
      <c r="A73" s="134" t="s">
        <v>48</v>
      </c>
      <c r="B73" s="1467">
        <v>0.73</v>
      </c>
      <c r="C73" s="1467"/>
      <c r="D73" s="1467"/>
      <c r="E73" s="1467"/>
      <c r="F73" s="1474">
        <v>0.27</v>
      </c>
      <c r="G73" s="1475"/>
      <c r="H73" s="1476"/>
    </row>
  </sheetData>
  <mergeCells count="78">
    <mergeCell ref="B43:G43"/>
    <mergeCell ref="B44:G44"/>
    <mergeCell ref="B38:G38"/>
    <mergeCell ref="B67:G67"/>
    <mergeCell ref="B68:G68"/>
    <mergeCell ref="B58:G58"/>
    <mergeCell ref="B59:G59"/>
    <mergeCell ref="B62:G62"/>
    <mergeCell ref="B63:G63"/>
    <mergeCell ref="B64:G64"/>
    <mergeCell ref="B65:G65"/>
    <mergeCell ref="B66:G66"/>
    <mergeCell ref="B54:G54"/>
    <mergeCell ref="B55:G55"/>
    <mergeCell ref="B56:G56"/>
    <mergeCell ref="B60:G60"/>
    <mergeCell ref="B73:E73"/>
    <mergeCell ref="A69:H69"/>
    <mergeCell ref="F70:H70"/>
    <mergeCell ref="F71:H71"/>
    <mergeCell ref="F72:H72"/>
    <mergeCell ref="F73:H73"/>
    <mergeCell ref="B70:E70"/>
    <mergeCell ref="B71:E71"/>
    <mergeCell ref="B72:E72"/>
    <mergeCell ref="B61:G61"/>
    <mergeCell ref="B57:G57"/>
    <mergeCell ref="B49:G49"/>
    <mergeCell ref="B50:G50"/>
    <mergeCell ref="B51:G51"/>
    <mergeCell ref="B52:G52"/>
    <mergeCell ref="B53:G53"/>
    <mergeCell ref="B29:G29"/>
    <mergeCell ref="B30:G30"/>
    <mergeCell ref="B31:G31"/>
    <mergeCell ref="B32:G32"/>
    <mergeCell ref="A1:H1"/>
    <mergeCell ref="B3:G3"/>
    <mergeCell ref="B4:G4"/>
    <mergeCell ref="B5:G5"/>
    <mergeCell ref="A2:G2"/>
    <mergeCell ref="B6:G6"/>
    <mergeCell ref="B7:G7"/>
    <mergeCell ref="B8:G8"/>
    <mergeCell ref="B9:G9"/>
    <mergeCell ref="B15:G15"/>
    <mergeCell ref="B10:G10"/>
    <mergeCell ref="B11:G11"/>
    <mergeCell ref="B28:G28"/>
    <mergeCell ref="B12:G12"/>
    <mergeCell ref="B13:G13"/>
    <mergeCell ref="B14:G14"/>
    <mergeCell ref="B16:G16"/>
    <mergeCell ref="B17:G17"/>
    <mergeCell ref="B23:G23"/>
    <mergeCell ref="B24:G24"/>
    <mergeCell ref="B25:G25"/>
    <mergeCell ref="B26:G26"/>
    <mergeCell ref="B27:G27"/>
    <mergeCell ref="B18:G18"/>
    <mergeCell ref="B19:G19"/>
    <mergeCell ref="B20:G20"/>
    <mergeCell ref="B21:G21"/>
    <mergeCell ref="B22:G22"/>
    <mergeCell ref="B40:G40"/>
    <mergeCell ref="B41:G41"/>
    <mergeCell ref="B42:G42"/>
    <mergeCell ref="B35:G35"/>
    <mergeCell ref="A33:H33"/>
    <mergeCell ref="A34:G34"/>
    <mergeCell ref="B36:G36"/>
    <mergeCell ref="B37:G37"/>
    <mergeCell ref="B39:G39"/>
    <mergeCell ref="J48:O48"/>
    <mergeCell ref="B45:G45"/>
    <mergeCell ref="B46:G46"/>
    <mergeCell ref="B47:G47"/>
    <mergeCell ref="B48:G48"/>
  </mergeCells>
  <pageMargins left="0" right="0" top="0.15748031496062992" bottom="0.35433070866141736" header="0.31496062992125984" footer="0.31496062992125984"/>
  <pageSetup paperSize="9" scale="1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18" sqref="Q18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W233" sqref="W233"/>
    </sheetView>
  </sheetViews>
  <sheetFormatPr defaultRowHeight="15"/>
  <sheetData/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Учебный план</vt:lpstr>
      <vt:lpstr>Самостоятельная работа</vt:lpstr>
      <vt:lpstr>Вариативная часть</vt:lpstr>
      <vt:lpstr>ФГОС-3</vt:lpstr>
      <vt:lpstr>Пояснительная записка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2018-11-23T06:42:12Z</dcterms:modified>
</cp:coreProperties>
</file>